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56" windowWidth="17520" windowHeight="8835" firstSheet="3" activeTab="6"/>
  </bookViews>
  <sheets>
    <sheet name="ТИТУЛЬНИК" sheetId="1" r:id="rId1"/>
    <sheet name="таблица 1" sheetId="2" r:id="rId2"/>
    <sheet name="Принятая 2 таб" sheetId="3" r:id="rId3"/>
    <sheet name="Таб 2 2020" sheetId="4" r:id="rId4"/>
    <sheet name=" таб 2 2021" sheetId="5" r:id="rId5"/>
    <sheet name="таб.2,1 новая" sheetId="6" r:id="rId6"/>
    <sheet name="таблица 3" sheetId="7" r:id="rId7"/>
  </sheets>
  <definedNames>
    <definedName name="_xlnm.Print_Area" localSheetId="0">'ТИТУЛЬНИК'!$A$1:$DJ$50</definedName>
  </definedNames>
  <calcPr fullCalcOnLoad="1"/>
</workbook>
</file>

<file path=xl/sharedStrings.xml><?xml version="1.0" encoding="utf-8"?>
<sst xmlns="http://schemas.openxmlformats.org/spreadsheetml/2006/main" count="705" uniqueCount="197">
  <si>
    <t>Код</t>
  </si>
  <si>
    <t>Х</t>
  </si>
  <si>
    <t>Год</t>
  </si>
  <si>
    <t>Сумма выплат по расходам на закупку</t>
  </si>
  <si>
    <t>товаров, работ и услуг, руб (с точностью до двух знаков после запятой - 0,00</t>
  </si>
  <si>
    <t>строки</t>
  </si>
  <si>
    <t>начала</t>
  </si>
  <si>
    <t>всего на закупки</t>
  </si>
  <si>
    <t>закупки</t>
  </si>
  <si>
    <t>в соответствии с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</si>
  <si>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№ 223-ФЗ "О закупках товаров, работ, услуг отдельными видами юридических лиц"</t>
  </si>
  <si>
    <t>X</t>
  </si>
  <si>
    <t>на закупку товаров работ, услуг по году начала закупки: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</si>
  <si>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</si>
  <si>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</si>
  <si>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 xml:space="preserve">Таблица 3 </t>
  </si>
  <si>
    <t>Код строки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</si>
  <si>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</si>
  <si>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</si>
  <si>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</si>
  <si>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</si>
  <si>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</si>
  <si>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 xml:space="preserve">Справочная информация 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</si>
  <si>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</si>
  <si>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</si>
  <si>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</si>
  <si>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</si>
  <si>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</si>
  <si>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</si>
  <si>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</si>
  <si>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</si>
  <si>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</si>
  <si>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</si>
  <si>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</si>
  <si>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</si>
  <si>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Наименование органа, осуществляющего</t>
  </si>
  <si>
    <t>по ОКЕИ</t>
  </si>
  <si>
    <t>функции и полномочия учредителя</t>
  </si>
  <si>
    <t>Адрес фактического местонахождения</t>
  </si>
  <si>
    <t>Наименование показателя</t>
  </si>
  <si>
    <t>Нефинансовые активы, всего:</t>
  </si>
  <si>
    <t>из них:</t>
  </si>
  <si>
    <t>в том числе:</t>
  </si>
  <si>
    <t xml:space="preserve">Таблица 1 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</si>
  <si>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</si>
  <si>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</si>
  <si>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</si>
  <si>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тыс.руб.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</si>
  <si>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</si>
  <si>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</si>
  <si>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</si>
  <si>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</si>
  <si>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 на счетах</t>
  </si>
  <si>
    <t>Обязательства, всего:</t>
  </si>
  <si>
    <t>кредиторская задолженность:</t>
  </si>
  <si>
    <t xml:space="preserve">из них: </t>
  </si>
  <si>
    <t xml:space="preserve">денежные средства учреждения, всего </t>
  </si>
  <si>
    <t xml:space="preserve">денежные средства учреждения, размещенные на депозиты в кредитной организации </t>
  </si>
  <si>
    <t xml:space="preserve">иные финансовые инструменты </t>
  </si>
  <si>
    <t xml:space="preserve">дебиторская задолженность по доходам </t>
  </si>
  <si>
    <t xml:space="preserve">дебиторская задолженность по расходам </t>
  </si>
  <si>
    <t xml:space="preserve">долговые обязательства </t>
  </si>
  <si>
    <t xml:space="preserve">просроченная кредиторская задолженность </t>
  </si>
  <si>
    <t>Показатели по поступлениям и выплатам учреждения (подразделения)</t>
  </si>
  <si>
    <t>Объем финансового обеспечения, руб. (с точностью до двух знаков после запятой - 0,00)</t>
  </si>
  <si>
    <t>всего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</si>
  <si>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</si>
  <si>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</si>
  <si>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</si>
  <si>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</si>
  <si>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</si>
  <si>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</si>
  <si>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</si>
  <si>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</si>
  <si>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расходы на закупку товаров, работ, услуг, всего</t>
  </si>
  <si>
    <t>Код по бюджетной классификации Российской Федерации</t>
  </si>
  <si>
    <t>субсидии на осуществление капитальных вложений</t>
  </si>
  <si>
    <t>субсидия на финансовое обеспечение выполнения государственного (муниципального) задания</t>
  </si>
  <si>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</si>
  <si>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</si>
  <si>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</si>
  <si>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</si>
  <si>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</si>
  <si>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</si>
  <si>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РФ от 30.08.2010 № 422
в ред. Приказов Минфина России от 02.10.2012 N 132н,
от 23.09.2013 N 98н</t>
  </si>
  <si>
    <t>УТВЕРЖДАЮ</t>
  </si>
  <si>
    <t>(наименование должности лица, утверждающего документ)</t>
  </si>
  <si>
    <t>"</t>
  </si>
  <si>
    <t>План финансово-хозяйственной деятельности</t>
  </si>
  <si>
    <t>Наименование государственного</t>
  </si>
  <si>
    <t>бюджетного учреждения</t>
  </si>
  <si>
    <t>(подразделения)</t>
  </si>
  <si>
    <t>Управление образованием Асбестовского городского округа</t>
  </si>
  <si>
    <t>государственного бюджетного</t>
  </si>
  <si>
    <t>учреждения (подразделения)</t>
  </si>
  <si>
    <t>КОД  по сводному  реестру</t>
  </si>
  <si>
    <t>Таблица 2</t>
  </si>
  <si>
    <t xml:space="preserve">  _____________</t>
  </si>
  <si>
    <t>(уполномоченное лицо)</t>
  </si>
  <si>
    <t xml:space="preserve">            М.П.</t>
  </si>
  <si>
    <t>Главный  бухгалтер муниципального учреждения</t>
  </si>
  <si>
    <t>_____________</t>
  </si>
  <si>
    <t xml:space="preserve">    (расшифровка подписи)</t>
  </si>
  <si>
    <t xml:space="preserve">Расходы на обеспечение деятельности муниципальных образовательных организаций Асбестовского городского округа  дошкольного образования </t>
  </si>
  <si>
    <t>906.1.101</t>
  </si>
  <si>
    <t>Субсидии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</si>
  <si>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Субсидии на обеспечение деятельности муниципальных образовательных организаций Асбестовского городского округа  дошкольного образования </t>
  </si>
  <si>
    <t>906.3.017</t>
  </si>
  <si>
    <t>Наименование</t>
  </si>
  <si>
    <t xml:space="preserve">                                                                            </t>
  </si>
  <si>
    <t>Код ДК</t>
  </si>
  <si>
    <t>906.1.206</t>
  </si>
  <si>
    <t>906.1.207</t>
  </si>
  <si>
    <t xml:space="preserve">Субсидии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</si>
  <si>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</si>
  <si>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</si>
  <si>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Расходы на приобретение продуктов питания (включая расходы по оплате кредиторской задолженности) по нормам, установленным санитарными правилами; оплату договоров на выполнение работ (оказание услуг) по хозяйственно-бытовому обслуживанию, в части обеспечения и соблюдения личной гигиены и режима дня; увеличение стоимости основных средств и материальных запасов, необходимых для присмотра и ухода ребенка в образовательной организации
</t>
  </si>
  <si>
    <t xml:space="preserve">Остаток субсидии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</si>
  <si>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субсидии, предоставляемые в соответствии с абзацем вторым п.1 ст. 78.1 БК РФ</t>
  </si>
  <si>
    <t>Остаток доходов от оказания платных услуг (работ) получателями средств бюджетов городских округов (в части платы за присмотр и уход  детей в муниципальных дошкольных образовательных учреждениях)</t>
  </si>
  <si>
    <t>Муниципальное бюджетное дошкольное образовательное учреждение "Детский сад комбинированного вида  № 29" Асбестовского городского округа</t>
  </si>
  <si>
    <t>624260, Свердловская обл., г.Асбест, улица Мира 5/1</t>
  </si>
  <si>
    <t>6603009565/660301001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</si>
  <si>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</si>
  <si>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бюджета:</t>
  </si>
  <si>
    <t>Прочие доходы</t>
  </si>
  <si>
    <t>Уплату налогов, сборов и иных платежей, всего</t>
  </si>
  <si>
    <t>Веселова О.И.</t>
  </si>
  <si>
    <t>доходы от оказания услуг, работ</t>
  </si>
  <si>
    <t>Доходы от оказания платных услуг (работ) получателями средств бюджетов городских округов (в части платы за присмотр и уход детей в муниципальных дошкольных образовательных учреждениях</t>
  </si>
  <si>
    <t>Доходы от штрафов, пеней, иных сумм принудительного изъятия</t>
  </si>
  <si>
    <t>Выплаты , всего:</t>
  </si>
  <si>
    <t>в том числе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</si>
  <si>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</si>
  <si>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</si>
  <si>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Уплату налогов на имущество организации и земельного налога</t>
  </si>
  <si>
    <t>Уплата прочих налогов и сборов</t>
  </si>
  <si>
    <t>Уплата иных платежей</t>
  </si>
  <si>
    <t>Прочая закупка товаров, работ и услуг для обеспечения государственных (муниципальных) нужд</t>
  </si>
  <si>
    <t>Доходы от компенсации затрат муниципальных бюджетных образовательных дошкольных учреждений, находящихся в ведении органов мясного самоуправления</t>
  </si>
  <si>
    <t>906.3.005</t>
  </si>
  <si>
    <t>Расходы от компенсации затрат муниципальных бюджетных образовательных дошкольных учреждений, находящихся в ведении органов местного самоуправления</t>
  </si>
  <si>
    <t>906.1.212</t>
  </si>
  <si>
    <t>Гранты, премии, добровольные пожертвования муниципальным дошкольным учреждениям, находящимся в ведении органов местного самоуправления</t>
  </si>
  <si>
    <t>906.3.018</t>
  </si>
  <si>
    <t xml:space="preserve">Оплата услуг по проведению культурно-массовых мероприятий в период оздоровления детей и подростков, соревнований, походов, экспедиций; Материальное поощрение и социальные выплаты работникам, содержание и развитие материально-технической базы учреждения, расходы по приобретению основных средств, материальных запасов, расходы, связанные с начислением штрафных санкций, пений, налогов; Денежное вознаграждение учащимся (обучающимся) имеющим четвертные итоговые оценки «Отлично»; Стипендии учащимся (обучающимся), имеющим полугодовые (итоговые) оценки «Отлично». Оплата услуг по текущему ремонту зданий, сооружений. Оплата услуг по устранению предписаний органов надзора. Оплата просроченной кредиторской задолженности
</t>
  </si>
  <si>
    <t>Остаток доходов от грантов, премий, добровольных пожертвований муниципальным дошкольным учреждениям, находящимся в ведении органов местного самоуправления</t>
  </si>
  <si>
    <t>Иные выплаты персоналу учреждений, за исключением фонда оплаты труда</t>
  </si>
  <si>
    <t xml:space="preserve">Таблица 2.1 </t>
  </si>
  <si>
    <t>Показатели выплат по расходам на закупку товаров, работ, услуг учреждения (подразделения)</t>
  </si>
  <si>
    <t>показателя</t>
  </si>
  <si>
    <t>Выплаты по</t>
  </si>
  <si>
    <t>расходам на закупку товаров, работ, услуг всего:</t>
  </si>
  <si>
    <t>на оплату контрактов заключенных</t>
  </si>
  <si>
    <t>до начала очередного финансового года:</t>
  </si>
  <si>
    <t xml:space="preserve">Таблица 4 </t>
  </si>
  <si>
    <t>тел. 8 (34365) 2-66-14</t>
  </si>
  <si>
    <t>Прочая закупка товаров, работ и услуг</t>
  </si>
  <si>
    <t xml:space="preserve">Прочая закупка товаров, работ и услуг </t>
  </si>
  <si>
    <t>Целевые субсидии на обеспечение деятельности  муниципальных образовательных организаций  Асбестовского городского округа   дошкольного образования для погашения кредиторской задолженности.</t>
  </si>
  <si>
    <t>906.2.108</t>
  </si>
  <si>
    <t>Доходы  от частичной компенсации родительской платы для присмотра и ухода за детьми отдельных категорий граждан  Асбестовского городского округа  в дошкольных бюджетных образовательных организациях.</t>
  </si>
  <si>
    <t>906.3.006</t>
  </si>
  <si>
    <t>Расходы целевых субсидии на обеспечение деятельности  муниципальных образовательных организаций  Асбестовского городского округа   дошкольного образования для погашения кредиторской задолженности.</t>
  </si>
  <si>
    <t>Расходы  от частичной компенсации родительской платы для присмотра и ухода за детьми отдельных категорий граждан  Асбестовского городского округа  в дошкольных бюджетных образовательных организациях.</t>
  </si>
  <si>
    <t xml:space="preserve">из них </t>
  </si>
  <si>
    <t xml:space="preserve">Поступление финансовых активов всего: </t>
  </si>
  <si>
    <t>Увеличение остатаков средств</t>
  </si>
  <si>
    <t>Прочие поступление</t>
  </si>
  <si>
    <t>906.1.205</t>
  </si>
  <si>
    <t>Субсидии на расходы по повышению размера минимальной заработной платы муниципальным бюджетным организациям дошкольного образования за счет субсидий, предоставленных из областного бюджета</t>
  </si>
  <si>
    <t>Расходы по повышению размера минимальной заработной платы муниципальным бюджетным организациям дошкольного образования за счет субсидий, предоставленных из областного бюджета</t>
  </si>
  <si>
    <t>Начальник Управления образованием Асбестовского городского округа</t>
  </si>
  <si>
    <t>С.А. Валеева</t>
  </si>
  <si>
    <t>Января</t>
  </si>
  <si>
    <t>2019 г.</t>
  </si>
  <si>
    <t> «       » ___января____ 2019 г.</t>
  </si>
  <si>
    <t xml:space="preserve">  .01.19</t>
  </si>
  <si>
    <t xml:space="preserve">на       января 2019 г. </t>
  </si>
  <si>
    <t>906.2.110</t>
  </si>
  <si>
    <t>Субсидии на организацию мероприятий антитеррористической защищенности муниципальных бюджетных дошкольных организаций</t>
  </si>
  <si>
    <t>Расходы на целевые субсидии на организацию мероприятий антитеррористической защищенности муниципальных бюджетных дошкольных организаций</t>
  </si>
  <si>
    <t>Остаток расходов  от частичной компенсации родительской платы для присмотра и ухода за детьми отдельных категорий граждан  Асбестовского городского округа  в дошкольных бюджетных образовательных организациях.</t>
  </si>
  <si>
    <t xml:space="preserve">на       Января 2019 г. 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</si>
  <si>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</si>
  <si>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</si>
  <si>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</si>
  <si>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 xml:space="preserve">на 2020 г. 1-ый год планового периода </t>
  </si>
  <si>
    <t>Увеличение остатков средств</t>
  </si>
  <si>
    <t>Руководителя муниципального</t>
  </si>
  <si>
    <t>Терещенко Ю.С.</t>
  </si>
  <si>
    <t>«       »  Января</t>
  </si>
  <si>
    <t>___     20 19  г .</t>
  </si>
  <si>
    <t>на 2019 и плановый период 2020 и 2021 года.</t>
  </si>
  <si>
    <r>
      <t xml:space="preserve">на </t>
    </r>
    <r>
      <rPr>
        <u val="single"/>
        <sz val="11"/>
        <rFont val="Times New Roman"/>
        <family val="1"/>
      </rPr>
      <t>________01 января________2019г.</t>
    </r>
  </si>
  <si>
    <t xml:space="preserve">на  __________ 2019 г. </t>
  </si>
  <si>
    <t xml:space="preserve">на 2021 г. 2-ой год планового периода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</si>
</sst>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#,##0.00&quot;р.&quot;"/>
  </numFmts>
  <fonts count="7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u val="single"/>
      <sz val="12"/>
      <name val="Times New Roman"/>
      <family val="1"/>
    </font>
    <font>
      <sz val="9"/>
      <name val="Arial Cyr"/>
      <family val="0"/>
    </font>
    <font>
      <sz val="8"/>
      <color indexed="10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Georgia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Calibri"/>
      <family val="2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>
        <color indexed="63"/>
      </left>
      <right style="thin">
        <color rgb="FF000000"/>
      </right>
      <top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/>
    </border>
    <border>
      <left style="thin">
        <color rgb="FF000000"/>
      </left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1" fillId="0" borderId="0" xfId="53" applyNumberFormat="1" applyFont="1" applyAlignment="1">
      <alignment vertical="center" wrapText="1"/>
      <protection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0" fontId="2" fillId="33" borderId="0" xfId="0" applyFont="1" applyFill="1" applyAlignment="1">
      <alignment/>
    </xf>
    <xf numFmtId="0" fontId="10" fillId="0" borderId="14" xfId="53" applyNumberFormat="1" applyFont="1" applyBorder="1" applyAlignment="1">
      <alignment vertical="top"/>
      <protection/>
    </xf>
    <xf numFmtId="0" fontId="6" fillId="0" borderId="0" xfId="53" applyNumberFormat="1" applyFont="1" applyAlignment="1">
      <alignment/>
      <protection/>
    </xf>
    <xf numFmtId="1" fontId="6" fillId="0" borderId="0" xfId="53" applyNumberFormat="1" applyFont="1" applyAlignment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0" fillId="0" borderId="0" xfId="53" applyFont="1" applyAlignment="1">
      <alignment horizontal="left"/>
      <protection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63" fillId="0" borderId="0" xfId="0" applyFont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top" wrapText="1" indent="1"/>
    </xf>
    <xf numFmtId="0" fontId="63" fillId="0" borderId="10" xfId="0" applyFont="1" applyBorder="1" applyAlignment="1">
      <alignment vertical="top" wrapText="1" indent="1"/>
    </xf>
    <xf numFmtId="0" fontId="64" fillId="0" borderId="10" xfId="0" applyFont="1" applyBorder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3" fillId="0" borderId="0" xfId="0" applyFont="1" applyAlignment="1">
      <alignment vertical="top" wrapText="1" indent="1"/>
    </xf>
    <xf numFmtId="0" fontId="64" fillId="0" borderId="0" xfId="0" applyFont="1" applyBorder="1" applyAlignment="1">
      <alignment vertical="center" wrapText="1"/>
    </xf>
    <xf numFmtId="0" fontId="64" fillId="0" borderId="10" xfId="0" applyFont="1" applyBorder="1" applyAlignment="1">
      <alignment vertical="top" wrapText="1" indent="1"/>
    </xf>
    <xf numFmtId="2" fontId="64" fillId="0" borderId="10" xfId="0" applyNumberFormat="1" applyFont="1" applyBorder="1" applyAlignment="1">
      <alignment vertical="top" wrapText="1" indent="1"/>
    </xf>
    <xf numFmtId="0" fontId="66" fillId="0" borderId="0" xfId="0" applyFont="1" applyAlignment="1">
      <alignment horizontal="left" vertical="center"/>
    </xf>
    <xf numFmtId="0" fontId="6" fillId="0" borderId="10" xfId="42" applyFont="1" applyBorder="1" applyAlignment="1" applyProtection="1">
      <alignment horizontal="left" vertical="center" wrapText="1" indent="1"/>
      <protection/>
    </xf>
    <xf numFmtId="0" fontId="2" fillId="0" borderId="0" xfId="0" applyFont="1" applyAlignment="1">
      <alignment horizontal="justify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 wrapText="1"/>
    </xf>
    <xf numFmtId="2" fontId="13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4" fontId="16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9" xfId="0" applyFont="1" applyBorder="1" applyAlignment="1">
      <alignment vertical="top" wrapText="1" indent="1"/>
    </xf>
    <xf numFmtId="0" fontId="68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left" vertical="center" wrapText="1" indent="1"/>
    </xf>
    <xf numFmtId="0" fontId="68" fillId="0" borderId="16" xfId="0" applyFont="1" applyBorder="1" applyAlignment="1">
      <alignment horizontal="left" vertical="center" wrapText="1" indent="1"/>
    </xf>
    <xf numFmtId="0" fontId="68" fillId="0" borderId="2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vertical="top" wrapText="1" indent="1"/>
    </xf>
    <xf numFmtId="2" fontId="68" fillId="0" borderId="10" xfId="0" applyNumberFormat="1" applyFont="1" applyBorder="1" applyAlignment="1">
      <alignment vertical="top" wrapText="1" indent="1"/>
    </xf>
    <xf numFmtId="0" fontId="13" fillId="34" borderId="10" xfId="0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wrapText="1"/>
    </xf>
    <xf numFmtId="0" fontId="13" fillId="36" borderId="10" xfId="0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/>
    </xf>
    <xf numFmtId="0" fontId="13" fillId="36" borderId="10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13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vertical="top" wrapText="1"/>
    </xf>
    <xf numFmtId="4" fontId="9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 wrapText="1"/>
    </xf>
    <xf numFmtId="4" fontId="13" fillId="35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 wrapText="1"/>
    </xf>
    <xf numFmtId="4" fontId="9" fillId="36" borderId="10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4" fontId="18" fillId="34" borderId="10" xfId="0" applyNumberFormat="1" applyFont="1" applyFill="1" applyBorder="1" applyAlignment="1">
      <alignment vertical="center" wrapText="1"/>
    </xf>
    <xf numFmtId="4" fontId="18" fillId="36" borderId="10" xfId="0" applyNumberFormat="1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  <xf numFmtId="4" fontId="18" fillId="35" borderId="10" xfId="0" applyNumberFormat="1" applyFont="1" applyFill="1" applyBorder="1" applyAlignment="1">
      <alignment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0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0" xfId="53" applyFont="1" applyAlignment="1">
      <alignment horizontal="left"/>
      <protection/>
    </xf>
    <xf numFmtId="0" fontId="1" fillId="37" borderId="0" xfId="53" applyNumberFormat="1" applyFont="1" applyFill="1" applyAlignment="1">
      <alignment horizontal="left" vertical="top" wrapText="1"/>
      <protection/>
    </xf>
    <xf numFmtId="0" fontId="1" fillId="0" borderId="0" xfId="53" applyNumberFormat="1" applyFont="1" applyAlignment="1">
      <alignment horizontal="right" vertical="center"/>
      <protection/>
    </xf>
    <xf numFmtId="0" fontId="1" fillId="38" borderId="10" xfId="53" applyNumberFormat="1" applyFont="1" applyFill="1" applyBorder="1" applyAlignment="1">
      <alignment horizontal="center" vertical="center"/>
      <protection/>
    </xf>
    <xf numFmtId="0" fontId="6" fillId="0" borderId="15" xfId="53" applyNumberFormat="1" applyFont="1" applyBorder="1" applyAlignment="1">
      <alignment horizontal="center"/>
      <protection/>
    </xf>
    <xf numFmtId="1" fontId="1" fillId="0" borderId="10" xfId="53" applyNumberFormat="1" applyFont="1" applyBorder="1" applyAlignment="1">
      <alignment horizontal="center" vertical="center"/>
      <protection/>
    </xf>
    <xf numFmtId="0" fontId="1" fillId="37" borderId="0" xfId="53" applyNumberFormat="1" applyFont="1" applyFill="1" applyAlignment="1">
      <alignment horizontal="left"/>
      <protection/>
    </xf>
    <xf numFmtId="0" fontId="10" fillId="0" borderId="0" xfId="53" applyNumberFormat="1" applyFont="1" applyAlignment="1">
      <alignment horizontal="left" wrapText="1"/>
      <protection/>
    </xf>
    <xf numFmtId="0" fontId="11" fillId="37" borderId="0" xfId="53" applyNumberFormat="1" applyFont="1" applyFill="1" applyAlignment="1">
      <alignment horizontal="center"/>
      <protection/>
    </xf>
    <xf numFmtId="14" fontId="1" fillId="0" borderId="10" xfId="53" applyNumberFormat="1" applyFont="1" applyBorder="1" applyAlignment="1">
      <alignment horizontal="center" vertical="center"/>
      <protection/>
    </xf>
    <xf numFmtId="0" fontId="1" fillId="0" borderId="0" xfId="53" applyNumberFormat="1" applyFont="1" applyAlignment="1">
      <alignment horizontal="center" vertical="center"/>
      <protection/>
    </xf>
    <xf numFmtId="0" fontId="11" fillId="0" borderId="0" xfId="53" applyNumberFormat="1" applyFont="1" applyAlignment="1">
      <alignment horizontal="center" vertical="center"/>
      <protection/>
    </xf>
    <xf numFmtId="0" fontId="11" fillId="0" borderId="0" xfId="53" applyNumberFormat="1" applyFont="1" applyAlignment="1">
      <alignment horizontal="center"/>
      <protection/>
    </xf>
    <xf numFmtId="0" fontId="6" fillId="0" borderId="0" xfId="53" applyNumberFormat="1" applyFont="1" applyAlignment="1">
      <alignment horizontal="center" vertical="center"/>
      <protection/>
    </xf>
    <xf numFmtId="0" fontId="1" fillId="0" borderId="0" xfId="53" applyNumberFormat="1" applyFont="1" applyAlignment="1">
      <alignment horizontal="center" vertical="center" wrapText="1"/>
      <protection/>
    </xf>
    <xf numFmtId="0" fontId="1" fillId="0" borderId="21" xfId="5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  <xf numFmtId="0" fontId="13" fillId="36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 wrapText="1"/>
    </xf>
    <xf numFmtId="4" fontId="13" fillId="35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2" fontId="13" fillId="35" borderId="10" xfId="0" applyNumberFormat="1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 shrinkToFit="1"/>
    </xf>
    <xf numFmtId="2" fontId="68" fillId="0" borderId="19" xfId="0" applyNumberFormat="1" applyFont="1" applyBorder="1" applyAlignment="1">
      <alignment vertical="top" wrapText="1" indent="1"/>
    </xf>
    <xf numFmtId="0" fontId="68" fillId="0" borderId="10" xfId="0" applyFont="1" applyBorder="1" applyAlignment="1">
      <alignment vertical="top" wrapText="1" indent="1"/>
    </xf>
    <xf numFmtId="2" fontId="68" fillId="0" borderId="10" xfId="0" applyNumberFormat="1" applyFont="1" applyBorder="1" applyAlignment="1">
      <alignment vertical="top" wrapText="1" indent="1"/>
    </xf>
    <xf numFmtId="0" fontId="68" fillId="0" borderId="14" xfId="0" applyFont="1" applyBorder="1" applyAlignment="1">
      <alignment vertical="top" wrapText="1" indent="1"/>
    </xf>
    <xf numFmtId="0" fontId="68" fillId="0" borderId="0" xfId="0" applyFont="1" applyBorder="1" applyAlignment="1">
      <alignment vertical="top" wrapText="1" indent="1"/>
    </xf>
    <xf numFmtId="0" fontId="68" fillId="0" borderId="15" xfId="0" applyFont="1" applyBorder="1" applyAlignment="1">
      <alignment vertical="top" wrapText="1" indent="1"/>
    </xf>
    <xf numFmtId="0" fontId="68" fillId="0" borderId="16" xfId="0" applyFont="1" applyBorder="1" applyAlignment="1">
      <alignment vertical="top" wrapText="1" indent="1"/>
    </xf>
    <xf numFmtId="0" fontId="68" fillId="0" borderId="22" xfId="0" applyFont="1" applyBorder="1" applyAlignment="1">
      <alignment vertical="top" wrapText="1" indent="1"/>
    </xf>
    <xf numFmtId="0" fontId="68" fillId="0" borderId="18" xfId="0" applyFont="1" applyBorder="1" applyAlignment="1">
      <alignment vertical="top" wrapText="1" indent="1"/>
    </xf>
    <xf numFmtId="0" fontId="68" fillId="0" borderId="21" xfId="0" applyFont="1" applyBorder="1" applyAlignment="1">
      <alignment vertical="top" wrapText="1" indent="1"/>
    </xf>
    <xf numFmtId="0" fontId="68" fillId="0" borderId="20" xfId="0" applyFont="1" applyBorder="1" applyAlignment="1">
      <alignment vertical="top" wrapText="1" indent="1"/>
    </xf>
    <xf numFmtId="0" fontId="68" fillId="0" borderId="23" xfId="0" applyFont="1" applyBorder="1" applyAlignment="1">
      <alignment vertical="top" wrapText="1" indent="1"/>
    </xf>
    <xf numFmtId="0" fontId="68" fillId="0" borderId="17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2" fontId="68" fillId="0" borderId="17" xfId="0" applyNumberFormat="1" applyFont="1" applyBorder="1" applyAlignment="1">
      <alignment vertical="top" wrapText="1" indent="1"/>
    </xf>
    <xf numFmtId="2" fontId="68" fillId="0" borderId="24" xfId="0" applyNumberFormat="1" applyFont="1" applyBorder="1" applyAlignment="1">
      <alignment vertical="top" wrapText="1" indent="1"/>
    </xf>
    <xf numFmtId="2" fontId="68" fillId="0" borderId="14" xfId="0" applyNumberFormat="1" applyFont="1" applyBorder="1" applyAlignment="1">
      <alignment vertical="top" wrapText="1" indent="1"/>
    </xf>
    <xf numFmtId="2" fontId="68" fillId="0" borderId="0" xfId="0" applyNumberFormat="1" applyFont="1" applyBorder="1" applyAlignment="1">
      <alignment vertical="top" wrapText="1" indent="1"/>
    </xf>
    <xf numFmtId="2" fontId="68" fillId="0" borderId="15" xfId="0" applyNumberFormat="1" applyFont="1" applyBorder="1" applyAlignment="1">
      <alignment vertical="top" wrapText="1" indent="1"/>
    </xf>
    <xf numFmtId="0" fontId="68" fillId="0" borderId="2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top" wrapText="1"/>
    </xf>
    <xf numFmtId="0" fontId="68" fillId="0" borderId="27" xfId="0" applyFont="1" applyBorder="1" applyAlignment="1">
      <alignment horizontal="center" vertical="top" wrapText="1"/>
    </xf>
    <xf numFmtId="0" fontId="69" fillId="0" borderId="10" xfId="42" applyFont="1" applyBorder="1" applyAlignment="1" applyProtection="1">
      <alignment horizontal="center" vertical="center" wrapText="1"/>
      <protection/>
    </xf>
    <xf numFmtId="0" fontId="69" fillId="0" borderId="11" xfId="42" applyFont="1" applyBorder="1" applyAlignment="1" applyProtection="1">
      <alignment horizontal="center" vertical="center" wrapText="1"/>
      <protection/>
    </xf>
    <xf numFmtId="0" fontId="69" fillId="0" borderId="28" xfId="42" applyFont="1" applyBorder="1" applyAlignment="1" applyProtection="1">
      <alignment horizontal="center" vertical="center" wrapText="1"/>
      <protection/>
    </xf>
    <xf numFmtId="0" fontId="69" fillId="0" borderId="13" xfId="42" applyFont="1" applyBorder="1" applyAlignment="1" applyProtection="1">
      <alignment horizontal="center" vertical="center" wrapText="1"/>
      <protection/>
    </xf>
    <xf numFmtId="0" fontId="69" fillId="0" borderId="29" xfId="42" applyFont="1" applyBorder="1" applyAlignment="1" applyProtection="1">
      <alignment horizontal="center" vertical="center" wrapText="1"/>
      <protection/>
    </xf>
    <xf numFmtId="0" fontId="68" fillId="0" borderId="19" xfId="0" applyFont="1" applyBorder="1" applyAlignment="1">
      <alignment vertical="top" wrapText="1" indent="1"/>
    </xf>
    <xf numFmtId="0" fontId="68" fillId="0" borderId="3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6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8" fillId="0" borderId="28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1gl.ru/#/document/99/499011838/" TargetMode="External" /><Relationship Id="rId2" Type="http://schemas.openxmlformats.org/officeDocument/2006/relationships/hyperlink" Target="http://budget.1gl.ru/#/document/99/902289896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1gl.ru/#/document/99/901714433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D34"/>
  <sheetViews>
    <sheetView view="pageBreakPreview" zoomScaleSheetLayoutView="100" zoomScalePageLayoutView="0" workbookViewId="0" topLeftCell="A23">
      <selection activeCell="T16" sqref="T16:CM16"/>
    </sheetView>
  </sheetViews>
  <sheetFormatPr defaultColWidth="9.00390625" defaultRowHeight="12.75"/>
  <cols>
    <col min="1" max="33" width="0.875" style="3" customWidth="1"/>
    <col min="34" max="35" width="1.625" style="3" customWidth="1"/>
    <col min="36" max="108" width="0.875" style="3" customWidth="1"/>
    <col min="109" max="16384" width="9.125" style="3" customWidth="1"/>
  </cols>
  <sheetData>
    <row r="1" spans="1:10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32" t="s">
        <v>78</v>
      </c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</row>
    <row r="2" spans="1:108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32" t="s">
        <v>79</v>
      </c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</row>
    <row r="3" spans="1:108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32" t="s">
        <v>80</v>
      </c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</row>
    <row r="4" spans="1:10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32" t="s">
        <v>81</v>
      </c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</row>
    <row r="5" spans="1:10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32" t="s">
        <v>82</v>
      </c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</row>
    <row r="6" spans="1:108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32" t="s">
        <v>83</v>
      </c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</row>
    <row r="7" spans="1:108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1" t="s">
        <v>84</v>
      </c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</row>
    <row r="8" spans="1:108" ht="15" customHeight="1">
      <c r="A8" s="147" t="s">
        <v>85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</row>
    <row r="9" spans="1:108" ht="29.25" customHeight="1">
      <c r="A9" s="130" t="s">
        <v>172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</row>
    <row r="10" spans="1:108" ht="12.75" customHeight="1">
      <c r="A10" s="14"/>
      <c r="B10" s="131" t="s">
        <v>86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</row>
    <row r="11" spans="1:108" ht="15" customHeight="1">
      <c r="A11" s="14"/>
      <c r="B11" s="132" t="s">
        <v>173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</row>
    <row r="12" spans="1:7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27" t="s">
        <v>27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14"/>
      <c r="AW12" s="14"/>
      <c r="AX12" s="27" t="s">
        <v>28</v>
      </c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108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8" t="s">
        <v>87</v>
      </c>
      <c r="AA13" s="28"/>
      <c r="AB13" s="138"/>
      <c r="AC13" s="138"/>
      <c r="AD13" s="138"/>
      <c r="AE13" s="138"/>
      <c r="AF13" s="28" t="s">
        <v>87</v>
      </c>
      <c r="AG13" s="28"/>
      <c r="AH13" s="14"/>
      <c r="AI13" s="138" t="s">
        <v>174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29">
        <v>20</v>
      </c>
      <c r="BB13" s="29"/>
      <c r="BC13" s="29"/>
      <c r="BD13" s="29"/>
      <c r="BE13" s="28" t="s">
        <v>175</v>
      </c>
      <c r="BF13" s="28"/>
      <c r="BG13" s="28"/>
      <c r="BH13" s="28"/>
      <c r="BI13" s="28"/>
      <c r="BJ13" s="28"/>
      <c r="BK13" s="14"/>
      <c r="CW13" s="28"/>
      <c r="CX13" s="28"/>
      <c r="CY13" s="14"/>
      <c r="CZ13" s="14"/>
      <c r="DA13" s="14"/>
      <c r="DB13" s="14"/>
      <c r="DC13" s="14"/>
      <c r="DD13" s="14"/>
    </row>
    <row r="14" spans="1:108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</row>
    <row r="15" spans="1:108" ht="15.75">
      <c r="A15" s="145" t="s">
        <v>88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</row>
    <row r="16" spans="1:108" ht="15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6" t="s">
        <v>193</v>
      </c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</row>
    <row r="17" spans="1:108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44" t="s">
        <v>29</v>
      </c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</row>
    <row r="18" spans="1:108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36" t="s">
        <v>30</v>
      </c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6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</row>
    <row r="19" spans="1:108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42" t="s">
        <v>176</v>
      </c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36" t="s">
        <v>31</v>
      </c>
      <c r="CI19" s="136"/>
      <c r="CJ19" s="136"/>
      <c r="CK19" s="136"/>
      <c r="CL19" s="136"/>
      <c r="CM19" s="136"/>
      <c r="CN19" s="16"/>
      <c r="CO19" s="143" t="s">
        <v>177</v>
      </c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</row>
    <row r="20" spans="1:108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</row>
    <row r="21" spans="1:108" ht="14.25" customHeight="1">
      <c r="A21" s="134" t="s">
        <v>89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5" t="s">
        <v>120</v>
      </c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6"/>
      <c r="BY21" s="16"/>
      <c r="BZ21" s="16"/>
      <c r="CA21" s="16"/>
      <c r="CB21" s="16"/>
      <c r="CC21" s="136" t="s">
        <v>32</v>
      </c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6"/>
      <c r="CO21" s="137">
        <v>46645742</v>
      </c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</row>
    <row r="22" spans="1:108" ht="12.75">
      <c r="A22" s="134" t="s">
        <v>90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</row>
    <row r="23" spans="1:108" ht="30" customHeight="1">
      <c r="A23" s="134" t="s">
        <v>91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</row>
    <row r="24" spans="1:108" ht="39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7"/>
      <c r="BU24" s="17"/>
      <c r="BV24" s="17"/>
      <c r="BW24" s="17"/>
      <c r="BX24" s="17"/>
      <c r="BY24" s="17"/>
      <c r="BZ24" s="17"/>
      <c r="CA24" s="17"/>
      <c r="CB24" s="17"/>
      <c r="CC24" s="148" t="s">
        <v>95</v>
      </c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9"/>
      <c r="CO24" s="137">
        <v>90610</v>
      </c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</row>
    <row r="25" spans="1:108" ht="12.75">
      <c r="A25" s="134" t="s">
        <v>33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40" t="s">
        <v>122</v>
      </c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</row>
    <row r="26" spans="1:108" ht="12.75">
      <c r="A26" s="134" t="s">
        <v>34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36" t="s">
        <v>36</v>
      </c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6"/>
      <c r="CO26" s="139">
        <v>383</v>
      </c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</row>
    <row r="27" spans="1:108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  <row r="28" spans="1:108" ht="14.25" customHeight="1">
      <c r="A28" s="134" t="s">
        <v>35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5" t="s">
        <v>92</v>
      </c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</row>
    <row r="29" spans="1:108" ht="12.75">
      <c r="A29" s="15" t="s">
        <v>37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</row>
    <row r="30" spans="1:108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</row>
    <row r="31" spans="1:108" ht="14.25" customHeight="1">
      <c r="A31" s="134" t="s">
        <v>38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6"/>
      <c r="AR31" s="16"/>
      <c r="AS31" s="135" t="s">
        <v>121</v>
      </c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</row>
    <row r="32" spans="1:108" ht="12.75">
      <c r="A32" s="15" t="s">
        <v>93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</row>
    <row r="33" spans="1:108" ht="12.75">
      <c r="A33" s="15" t="s">
        <v>94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</row>
    <row r="34" spans="1:108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</sheetData>
  <sheetProtection/>
  <mergeCells count="36">
    <mergeCell ref="AB13:AE13"/>
    <mergeCell ref="A31:AP31"/>
    <mergeCell ref="AS31:DD33"/>
    <mergeCell ref="CO22:DD22"/>
    <mergeCell ref="A23:AH23"/>
    <mergeCell ref="CO23:DD23"/>
    <mergeCell ref="A28:AR28"/>
    <mergeCell ref="AS28:DD29"/>
    <mergeCell ref="CC24:CN24"/>
    <mergeCell ref="A26:AB26"/>
    <mergeCell ref="BM7:DD7"/>
    <mergeCell ref="AJ19:BU19"/>
    <mergeCell ref="CH19:CM19"/>
    <mergeCell ref="CO19:DD19"/>
    <mergeCell ref="CO17:DD17"/>
    <mergeCell ref="BW18:CM18"/>
    <mergeCell ref="CO18:DD18"/>
    <mergeCell ref="A15:DD15"/>
    <mergeCell ref="T16:CM16"/>
    <mergeCell ref="A8:DD8"/>
    <mergeCell ref="CC26:CM26"/>
    <mergeCell ref="CO26:DD26"/>
    <mergeCell ref="CO24:DD24"/>
    <mergeCell ref="A25:L25"/>
    <mergeCell ref="AI25:BW25"/>
    <mergeCell ref="CO25:DD25"/>
    <mergeCell ref="A9:DD9"/>
    <mergeCell ref="B10:DD10"/>
    <mergeCell ref="B11:DD11"/>
    <mergeCell ref="CO20:DD20"/>
    <mergeCell ref="A21:AH21"/>
    <mergeCell ref="AI21:BW23"/>
    <mergeCell ref="CC21:CM21"/>
    <mergeCell ref="CO21:DD21"/>
    <mergeCell ref="A22:AH22"/>
    <mergeCell ref="AI13:AZ13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scale="98" r:id="rId1"/>
  <colBreaks count="1" manualBreakCount="1">
    <brk id="10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C3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3" customWidth="1"/>
    <col min="2" max="2" width="70.75390625" style="3" customWidth="1"/>
    <col min="3" max="16384" width="9.125" style="3" customWidth="1"/>
  </cols>
  <sheetData>
    <row r="1" spans="1:3" ht="15.75">
      <c r="A1" s="157" t="s">
        <v>43</v>
      </c>
      <c r="B1" s="157"/>
      <c r="C1" s="157"/>
    </row>
    <row r="2" spans="1:3" ht="15">
      <c r="A2" s="160"/>
      <c r="B2" s="160"/>
      <c r="C2" s="4"/>
    </row>
    <row r="3" spans="1:3" ht="15.75" customHeight="1">
      <c r="A3" s="161" t="s">
        <v>44</v>
      </c>
      <c r="B3" s="161"/>
      <c r="C3" s="161"/>
    </row>
    <row r="4" spans="1:3" ht="15">
      <c r="A4" s="150" t="s">
        <v>194</v>
      </c>
      <c r="B4" s="150"/>
      <c r="C4" s="5"/>
    </row>
    <row r="5" spans="1:3" ht="15">
      <c r="A5" s="150" t="s">
        <v>45</v>
      </c>
      <c r="B5" s="150"/>
      <c r="C5" s="5"/>
    </row>
    <row r="6" spans="1:3" ht="15">
      <c r="A6" s="4"/>
      <c r="B6" s="4"/>
      <c r="C6" s="4"/>
    </row>
    <row r="7" spans="1:3" ht="31.5">
      <c r="A7" s="1" t="s">
        <v>46</v>
      </c>
      <c r="B7" s="1" t="s">
        <v>39</v>
      </c>
      <c r="C7" s="1" t="s">
        <v>47</v>
      </c>
    </row>
    <row r="8" spans="1:3" ht="15.75">
      <c r="A8" s="1">
        <v>1</v>
      </c>
      <c r="B8" s="1">
        <v>2</v>
      </c>
      <c r="C8" s="1">
        <v>3</v>
      </c>
    </row>
    <row r="9" spans="1:3" ht="19.5" customHeight="1">
      <c r="A9" s="6"/>
      <c r="B9" s="2" t="s">
        <v>40</v>
      </c>
      <c r="C9" s="34"/>
    </row>
    <row r="10" spans="1:3" ht="19.5" customHeight="1">
      <c r="A10" s="158"/>
      <c r="B10" s="7" t="s">
        <v>55</v>
      </c>
      <c r="C10" s="153"/>
    </row>
    <row r="11" spans="1:3" ht="19.5" customHeight="1">
      <c r="A11" s="159"/>
      <c r="B11" s="8" t="s">
        <v>48</v>
      </c>
      <c r="C11" s="154"/>
    </row>
    <row r="12" spans="1:3" ht="19.5" customHeight="1">
      <c r="A12" s="158"/>
      <c r="B12" s="7" t="s">
        <v>42</v>
      </c>
      <c r="C12" s="153"/>
    </row>
    <row r="13" spans="1:3" ht="19.5" customHeight="1">
      <c r="A13" s="159"/>
      <c r="B13" s="8" t="s">
        <v>49</v>
      </c>
      <c r="C13" s="154"/>
    </row>
    <row r="14" spans="1:3" ht="19.5" customHeight="1">
      <c r="A14" s="2"/>
      <c r="B14" s="6" t="s">
        <v>50</v>
      </c>
      <c r="C14" s="34"/>
    </row>
    <row r="15" spans="1:3" ht="19.5" customHeight="1">
      <c r="A15" s="155"/>
      <c r="B15" s="7" t="s">
        <v>42</v>
      </c>
      <c r="C15" s="156"/>
    </row>
    <row r="16" spans="1:3" ht="19.5" customHeight="1">
      <c r="A16" s="155"/>
      <c r="B16" s="8" t="s">
        <v>49</v>
      </c>
      <c r="C16" s="156"/>
    </row>
    <row r="17" spans="1:3" ht="19.5" customHeight="1">
      <c r="A17" s="6"/>
      <c r="B17" s="6" t="s">
        <v>51</v>
      </c>
      <c r="C17" s="34"/>
    </row>
    <row r="18" spans="1:3" ht="19.5" customHeight="1">
      <c r="A18" s="155"/>
      <c r="B18" s="7" t="s">
        <v>41</v>
      </c>
      <c r="C18" s="156"/>
    </row>
    <row r="19" spans="1:3" ht="19.5" customHeight="1">
      <c r="A19" s="155"/>
      <c r="B19" s="8" t="s">
        <v>56</v>
      </c>
      <c r="C19" s="156"/>
    </row>
    <row r="20" spans="1:3" ht="19.5" customHeight="1">
      <c r="A20" s="155"/>
      <c r="B20" s="7" t="s">
        <v>42</v>
      </c>
      <c r="C20" s="156"/>
    </row>
    <row r="21" spans="1:3" ht="19.5" customHeight="1">
      <c r="A21" s="155"/>
      <c r="B21" s="8" t="s">
        <v>52</v>
      </c>
      <c r="C21" s="156"/>
    </row>
    <row r="22" spans="1:3" ht="19.5" customHeight="1">
      <c r="A22" s="6"/>
      <c r="B22" s="9" t="s">
        <v>57</v>
      </c>
      <c r="C22" s="34"/>
    </row>
    <row r="23" spans="1:3" ht="19.5" customHeight="1">
      <c r="A23" s="7"/>
      <c r="B23" s="10" t="s">
        <v>58</v>
      </c>
      <c r="C23" s="98"/>
    </row>
    <row r="24" spans="1:3" ht="19.5" customHeight="1">
      <c r="A24" s="7"/>
      <c r="B24" s="10" t="s">
        <v>59</v>
      </c>
      <c r="C24" s="98"/>
    </row>
    <row r="25" spans="1:3" ht="19.5" customHeight="1">
      <c r="A25" s="7"/>
      <c r="B25" s="10" t="s">
        <v>60</v>
      </c>
      <c r="C25" s="98"/>
    </row>
    <row r="26" spans="1:3" ht="19.5" customHeight="1">
      <c r="A26" s="7"/>
      <c r="B26" s="10" t="s">
        <v>53</v>
      </c>
      <c r="C26" s="98"/>
    </row>
    <row r="27" spans="1:3" ht="19.5" customHeight="1">
      <c r="A27" s="151"/>
      <c r="B27" s="10" t="s">
        <v>41</v>
      </c>
      <c r="C27" s="153"/>
    </row>
    <row r="28" spans="1:3" ht="19.5" customHeight="1">
      <c r="A28" s="152"/>
      <c r="B28" s="11" t="s">
        <v>61</v>
      </c>
      <c r="C28" s="154"/>
    </row>
    <row r="29" spans="1:3" ht="19.5" customHeight="1">
      <c r="A29" s="12"/>
      <c r="B29" s="13" t="s">
        <v>54</v>
      </c>
      <c r="C29" s="34"/>
    </row>
    <row r="30" spans="1:3" ht="19.5" customHeight="1">
      <c r="A30" s="155"/>
      <c r="B30" s="7" t="s">
        <v>42</v>
      </c>
      <c r="C30" s="156"/>
    </row>
    <row r="31" spans="1:3" ht="19.5" customHeight="1">
      <c r="A31" s="155"/>
      <c r="B31" s="8" t="s">
        <v>62</v>
      </c>
      <c r="C31" s="156"/>
    </row>
  </sheetData>
  <sheetProtection/>
  <mergeCells count="19">
    <mergeCell ref="A30:A31"/>
    <mergeCell ref="C30:C31"/>
    <mergeCell ref="A1:C1"/>
    <mergeCell ref="A12:A13"/>
    <mergeCell ref="C12:C13"/>
    <mergeCell ref="A10:A11"/>
    <mergeCell ref="C10:C11"/>
    <mergeCell ref="A2:B2"/>
    <mergeCell ref="A3:C3"/>
    <mergeCell ref="A4:B4"/>
    <mergeCell ref="A5:B5"/>
    <mergeCell ref="A27:A28"/>
    <mergeCell ref="C27:C28"/>
    <mergeCell ref="A20:A21"/>
    <mergeCell ref="C20:C21"/>
    <mergeCell ref="A15:A16"/>
    <mergeCell ref="C15:C16"/>
    <mergeCell ref="A18:A19"/>
    <mergeCell ref="C18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110"/>
  <sheetViews>
    <sheetView zoomScalePageLayoutView="0" workbookViewId="0" topLeftCell="A37">
      <selection activeCell="A24" sqref="A24:IV24"/>
    </sheetView>
  </sheetViews>
  <sheetFormatPr defaultColWidth="9.00390625" defaultRowHeight="12.75"/>
  <cols>
    <col min="1" max="1" width="7.75390625" style="0" customWidth="1"/>
    <col min="2" max="2" width="26.75390625" style="0" customWidth="1"/>
    <col min="3" max="3" width="4.875" style="0" customWidth="1"/>
    <col min="4" max="4" width="5.625" style="0" customWidth="1"/>
    <col min="5" max="6" width="10.75390625" style="0" customWidth="1"/>
    <col min="7" max="7" width="9.25390625" style="0" customWidth="1"/>
    <col min="8" max="8" width="5.25390625" style="0" customWidth="1"/>
    <col min="9" max="9" width="5.625" style="0" customWidth="1"/>
    <col min="10" max="10" width="10.625" style="0" customWidth="1"/>
    <col min="11" max="11" width="4.625" style="0" customWidth="1"/>
    <col min="15" max="15" width="11.75390625" style="0" bestFit="1" customWidth="1"/>
  </cols>
  <sheetData>
    <row r="1" spans="1:11" ht="15.75">
      <c r="A1" s="26"/>
      <c r="B1" s="169" t="s">
        <v>63</v>
      </c>
      <c r="C1" s="169"/>
      <c r="D1" s="169"/>
      <c r="E1" s="169"/>
      <c r="F1" s="169"/>
      <c r="G1" s="169"/>
      <c r="H1" s="169"/>
      <c r="I1" s="22"/>
      <c r="J1" s="162" t="s">
        <v>96</v>
      </c>
      <c r="K1" s="162"/>
    </row>
    <row r="2" spans="1:11" ht="15.75">
      <c r="A2" s="26"/>
      <c r="B2" s="163" t="s">
        <v>178</v>
      </c>
      <c r="C2" s="163"/>
      <c r="D2" s="163"/>
      <c r="E2" s="163"/>
      <c r="F2" s="163"/>
      <c r="G2" s="163"/>
      <c r="H2" s="163"/>
      <c r="I2" s="22"/>
      <c r="J2" s="22"/>
      <c r="K2" s="22"/>
    </row>
    <row r="3" spans="1:11" ht="11.25" customHeight="1">
      <c r="A3" s="26"/>
      <c r="B3" s="23"/>
      <c r="C3" s="23"/>
      <c r="D3" s="24"/>
      <c r="E3" s="23"/>
      <c r="F3" s="23"/>
      <c r="G3" s="23"/>
      <c r="H3" s="23"/>
      <c r="I3" s="23"/>
      <c r="J3" s="23"/>
      <c r="K3" s="23"/>
    </row>
    <row r="4" spans="1:11" ht="12.75">
      <c r="A4" s="164" t="s">
        <v>110</v>
      </c>
      <c r="B4" s="165" t="s">
        <v>39</v>
      </c>
      <c r="C4" s="165" t="s">
        <v>16</v>
      </c>
      <c r="D4" s="165" t="s">
        <v>75</v>
      </c>
      <c r="E4" s="165" t="s">
        <v>64</v>
      </c>
      <c r="F4" s="165"/>
      <c r="G4" s="165"/>
      <c r="H4" s="165"/>
      <c r="I4" s="165"/>
      <c r="J4" s="165"/>
      <c r="K4" s="165"/>
    </row>
    <row r="5" spans="1:11" ht="12.75">
      <c r="A5" s="164"/>
      <c r="B5" s="165"/>
      <c r="C5" s="165"/>
      <c r="D5" s="165"/>
      <c r="E5" s="165" t="s">
        <v>65</v>
      </c>
      <c r="F5" s="165" t="s">
        <v>42</v>
      </c>
      <c r="G5" s="165"/>
      <c r="H5" s="165"/>
      <c r="I5" s="165"/>
      <c r="J5" s="165"/>
      <c r="K5" s="165"/>
    </row>
    <row r="6" spans="1:11" ht="12.75">
      <c r="A6" s="164"/>
      <c r="B6" s="165"/>
      <c r="C6" s="165"/>
      <c r="D6" s="165"/>
      <c r="E6" s="165"/>
      <c r="F6" s="165" t="s">
        <v>77</v>
      </c>
      <c r="G6" s="165" t="s">
        <v>118</v>
      </c>
      <c r="H6" s="165" t="s">
        <v>76</v>
      </c>
      <c r="I6" s="165" t="s">
        <v>66</v>
      </c>
      <c r="J6" s="165" t="s">
        <v>67</v>
      </c>
      <c r="K6" s="165"/>
    </row>
    <row r="7" spans="1:11" ht="98.25" customHeight="1">
      <c r="A7" s="164"/>
      <c r="B7" s="165"/>
      <c r="C7" s="165"/>
      <c r="D7" s="165"/>
      <c r="E7" s="165"/>
      <c r="F7" s="165"/>
      <c r="G7" s="165"/>
      <c r="H7" s="165"/>
      <c r="I7" s="165"/>
      <c r="J7" s="53" t="s">
        <v>65</v>
      </c>
      <c r="K7" s="53" t="s">
        <v>68</v>
      </c>
    </row>
    <row r="8" spans="1:11" ht="12.75">
      <c r="A8" s="54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</row>
    <row r="9" spans="1:11" ht="16.5" customHeight="1">
      <c r="A9" s="166"/>
      <c r="B9" s="97" t="s">
        <v>69</v>
      </c>
      <c r="C9" s="167">
        <v>100</v>
      </c>
      <c r="D9" s="167" t="s">
        <v>11</v>
      </c>
      <c r="E9" s="168">
        <f>SUM(F9:J10)</f>
        <v>31984677</v>
      </c>
      <c r="F9" s="168">
        <f>SUM(F12)</f>
        <v>25191010</v>
      </c>
      <c r="G9" s="170">
        <f>SUM(G12)</f>
        <v>3062600</v>
      </c>
      <c r="H9" s="170"/>
      <c r="I9" s="170"/>
      <c r="J9" s="170">
        <f>J12</f>
        <v>3731067</v>
      </c>
      <c r="K9" s="167"/>
    </row>
    <row r="10" spans="1:11" ht="12.75" customHeight="1">
      <c r="A10" s="166"/>
      <c r="B10" s="97" t="s">
        <v>42</v>
      </c>
      <c r="C10" s="167"/>
      <c r="D10" s="167"/>
      <c r="E10" s="168"/>
      <c r="F10" s="168"/>
      <c r="G10" s="170"/>
      <c r="H10" s="170"/>
      <c r="I10" s="170"/>
      <c r="J10" s="170"/>
      <c r="K10" s="167"/>
    </row>
    <row r="11" spans="1:11" ht="15.75" customHeight="1">
      <c r="A11" s="55"/>
      <c r="B11" s="55" t="s">
        <v>70</v>
      </c>
      <c r="C11" s="56">
        <v>110</v>
      </c>
      <c r="D11" s="56"/>
      <c r="E11" s="57"/>
      <c r="F11" s="57"/>
      <c r="G11" s="58"/>
      <c r="H11" s="58"/>
      <c r="I11" s="58"/>
      <c r="J11" s="58"/>
      <c r="K11" s="56"/>
    </row>
    <row r="12" spans="1:11" ht="18" customHeight="1">
      <c r="A12" s="59"/>
      <c r="B12" s="56" t="s">
        <v>128</v>
      </c>
      <c r="C12" s="60">
        <v>120</v>
      </c>
      <c r="D12" s="60"/>
      <c r="E12" s="57">
        <f>SUM(F12:J12)</f>
        <v>31984677</v>
      </c>
      <c r="F12" s="58">
        <f>SUM(F13+F15+F16+F17+F14)</f>
        <v>25191010</v>
      </c>
      <c r="G12" s="58">
        <f>SUM(G18+G19)</f>
        <v>3062600</v>
      </c>
      <c r="H12" s="60" t="s">
        <v>11</v>
      </c>
      <c r="I12" s="61"/>
      <c r="J12" s="58">
        <f>SUM(J20+J22+J23+J21)</f>
        <v>3731067</v>
      </c>
      <c r="K12" s="62"/>
    </row>
    <row r="13" spans="1:11" ht="60" customHeight="1">
      <c r="A13" s="60" t="s">
        <v>104</v>
      </c>
      <c r="B13" s="60" t="s">
        <v>106</v>
      </c>
      <c r="C13" s="60"/>
      <c r="D13" s="60">
        <v>130</v>
      </c>
      <c r="E13" s="63">
        <f>J13+F13</f>
        <v>6054400</v>
      </c>
      <c r="F13" s="63">
        <v>6054400</v>
      </c>
      <c r="G13" s="58"/>
      <c r="H13" s="58"/>
      <c r="I13" s="58"/>
      <c r="J13" s="58"/>
      <c r="K13" s="56"/>
    </row>
    <row r="14" spans="1:11" ht="78" customHeight="1">
      <c r="A14" s="60" t="s">
        <v>169</v>
      </c>
      <c r="B14" s="60" t="s">
        <v>170</v>
      </c>
      <c r="C14" s="60"/>
      <c r="D14" s="60">
        <v>130</v>
      </c>
      <c r="E14" s="63">
        <f>J14+F14</f>
        <v>0</v>
      </c>
      <c r="F14" s="63">
        <v>0</v>
      </c>
      <c r="G14" s="58"/>
      <c r="H14" s="58"/>
      <c r="I14" s="58"/>
      <c r="J14" s="58"/>
      <c r="K14" s="56"/>
    </row>
    <row r="15" spans="1:11" ht="133.5" customHeight="1">
      <c r="A15" s="60" t="s">
        <v>111</v>
      </c>
      <c r="B15" s="71" t="s">
        <v>113</v>
      </c>
      <c r="C15" s="60"/>
      <c r="D15" s="60">
        <v>130</v>
      </c>
      <c r="E15" s="63">
        <f>J15+F15</f>
        <v>14014100</v>
      </c>
      <c r="F15" s="63">
        <v>14014100</v>
      </c>
      <c r="G15" s="58"/>
      <c r="H15" s="58"/>
      <c r="I15" s="58"/>
      <c r="J15" s="58"/>
      <c r="K15" s="56"/>
    </row>
    <row r="16" spans="1:11" ht="123" customHeight="1">
      <c r="A16" s="59" t="s">
        <v>112</v>
      </c>
      <c r="B16" s="60" t="s">
        <v>105</v>
      </c>
      <c r="C16" s="60"/>
      <c r="D16" s="60">
        <v>130</v>
      </c>
      <c r="E16" s="63">
        <f>J16+F16</f>
        <v>207510</v>
      </c>
      <c r="F16" s="63">
        <v>207510</v>
      </c>
      <c r="G16" s="58"/>
      <c r="H16" s="58"/>
      <c r="I16" s="58"/>
      <c r="J16" s="58"/>
      <c r="K16" s="56"/>
    </row>
    <row r="17" spans="1:11" ht="124.5" customHeight="1">
      <c r="A17" s="60" t="s">
        <v>142</v>
      </c>
      <c r="B17" s="60" t="s">
        <v>113</v>
      </c>
      <c r="C17" s="60"/>
      <c r="D17" s="60">
        <v>130</v>
      </c>
      <c r="E17" s="63">
        <f>J17+F17</f>
        <v>4915000</v>
      </c>
      <c r="F17" s="63">
        <v>4915000</v>
      </c>
      <c r="G17" s="58"/>
      <c r="H17" s="58"/>
      <c r="I17" s="58"/>
      <c r="J17" s="58"/>
      <c r="K17" s="56"/>
    </row>
    <row r="18" spans="1:11" ht="82.5" customHeight="1">
      <c r="A18" s="60" t="s">
        <v>160</v>
      </c>
      <c r="B18" s="60" t="s">
        <v>159</v>
      </c>
      <c r="C18" s="60"/>
      <c r="D18" s="60">
        <v>180</v>
      </c>
      <c r="E18" s="63"/>
      <c r="F18" s="63"/>
      <c r="G18" s="61"/>
      <c r="H18" s="58"/>
      <c r="I18" s="58"/>
      <c r="J18" s="58"/>
      <c r="K18" s="56"/>
    </row>
    <row r="19" spans="1:11" ht="54" customHeight="1">
      <c r="A19" s="60" t="s">
        <v>179</v>
      </c>
      <c r="B19" s="125" t="s">
        <v>180</v>
      </c>
      <c r="C19" s="60"/>
      <c r="D19" s="60">
        <v>180</v>
      </c>
      <c r="E19" s="63"/>
      <c r="F19" s="63"/>
      <c r="G19" s="61">
        <v>3062600</v>
      </c>
      <c r="H19" s="58"/>
      <c r="I19" s="58"/>
      <c r="J19" s="58"/>
      <c r="K19" s="56"/>
    </row>
    <row r="20" spans="1:11" ht="62.25" customHeight="1">
      <c r="A20" s="64" t="s">
        <v>140</v>
      </c>
      <c r="B20" s="65" t="s">
        <v>139</v>
      </c>
      <c r="C20" s="66"/>
      <c r="D20" s="66">
        <v>130</v>
      </c>
      <c r="E20" s="67">
        <f>SUM(J20)</f>
        <v>105600</v>
      </c>
      <c r="F20" s="67"/>
      <c r="G20" s="68"/>
      <c r="H20" s="69"/>
      <c r="I20" s="69"/>
      <c r="J20" s="67">
        <v>105600</v>
      </c>
      <c r="K20" s="70"/>
    </row>
    <row r="21" spans="1:11" ht="74.25" customHeight="1">
      <c r="A21" s="64" t="s">
        <v>162</v>
      </c>
      <c r="B21" s="65" t="s">
        <v>161</v>
      </c>
      <c r="C21" s="66"/>
      <c r="D21" s="66">
        <v>130</v>
      </c>
      <c r="E21" s="67">
        <f>SUM(J21)</f>
        <v>981427</v>
      </c>
      <c r="F21" s="67"/>
      <c r="G21" s="68"/>
      <c r="H21" s="69"/>
      <c r="I21" s="69"/>
      <c r="J21" s="67">
        <v>981427</v>
      </c>
      <c r="K21" s="70"/>
    </row>
    <row r="22" spans="1:11" ht="66" customHeight="1">
      <c r="A22" s="59" t="s">
        <v>107</v>
      </c>
      <c r="B22" s="60" t="s">
        <v>129</v>
      </c>
      <c r="C22" s="56"/>
      <c r="D22" s="60">
        <v>130</v>
      </c>
      <c r="E22" s="63">
        <f>J22</f>
        <v>2444040</v>
      </c>
      <c r="F22" s="63"/>
      <c r="G22" s="61"/>
      <c r="H22" s="61"/>
      <c r="I22" s="61"/>
      <c r="J22" s="63">
        <v>2444040</v>
      </c>
      <c r="K22" s="56"/>
    </row>
    <row r="23" spans="1:11" ht="61.5" customHeight="1">
      <c r="A23" s="64" t="s">
        <v>144</v>
      </c>
      <c r="B23" s="71" t="s">
        <v>143</v>
      </c>
      <c r="C23" s="66"/>
      <c r="D23" s="66">
        <v>180</v>
      </c>
      <c r="E23" s="67">
        <f>SUM(J23)</f>
        <v>200000</v>
      </c>
      <c r="F23" s="66"/>
      <c r="G23" s="66"/>
      <c r="H23" s="66"/>
      <c r="I23" s="66"/>
      <c r="J23" s="67">
        <v>200000</v>
      </c>
      <c r="K23" s="66"/>
    </row>
    <row r="24" spans="1:11" ht="25.5" customHeight="1">
      <c r="A24" s="59"/>
      <c r="B24" s="60" t="s">
        <v>130</v>
      </c>
      <c r="C24" s="60">
        <v>130</v>
      </c>
      <c r="D24" s="60"/>
      <c r="E24" s="63"/>
      <c r="F24" s="63"/>
      <c r="G24" s="61"/>
      <c r="H24" s="61"/>
      <c r="I24" s="61"/>
      <c r="J24" s="58"/>
      <c r="K24" s="56"/>
    </row>
    <row r="25" spans="1:11" ht="60" customHeight="1">
      <c r="A25" s="59"/>
      <c r="B25" s="60" t="s">
        <v>123</v>
      </c>
      <c r="C25" s="60">
        <v>140</v>
      </c>
      <c r="D25" s="60"/>
      <c r="E25" s="63"/>
      <c r="F25" s="60" t="s">
        <v>11</v>
      </c>
      <c r="G25" s="60" t="s">
        <v>11</v>
      </c>
      <c r="H25" s="60" t="s">
        <v>11</v>
      </c>
      <c r="I25" s="60" t="s">
        <v>11</v>
      </c>
      <c r="J25" s="60"/>
      <c r="K25" s="60" t="s">
        <v>11</v>
      </c>
    </row>
    <row r="26" spans="1:11" ht="19.5" customHeight="1">
      <c r="A26" s="59"/>
      <c r="B26" s="60" t="s">
        <v>124</v>
      </c>
      <c r="C26" s="60">
        <v>150</v>
      </c>
      <c r="D26" s="72">
        <v>180</v>
      </c>
      <c r="E26" s="63"/>
      <c r="F26" s="60" t="s">
        <v>11</v>
      </c>
      <c r="G26" s="61"/>
      <c r="H26" s="60"/>
      <c r="I26" s="60" t="s">
        <v>11</v>
      </c>
      <c r="J26" s="60" t="s">
        <v>11</v>
      </c>
      <c r="K26" s="60" t="s">
        <v>11</v>
      </c>
    </row>
    <row r="27" spans="1:11" ht="14.25" customHeight="1">
      <c r="A27" s="59"/>
      <c r="B27" s="60" t="s">
        <v>125</v>
      </c>
      <c r="C27" s="60">
        <v>160</v>
      </c>
      <c r="D27" s="60"/>
      <c r="E27" s="63"/>
      <c r="F27" s="60" t="s">
        <v>11</v>
      </c>
      <c r="G27" s="60" t="s">
        <v>11</v>
      </c>
      <c r="H27" s="60" t="s">
        <v>11</v>
      </c>
      <c r="I27" s="60" t="s">
        <v>11</v>
      </c>
      <c r="J27" s="60"/>
      <c r="K27" s="60"/>
    </row>
    <row r="28" spans="1:11" ht="16.5" customHeight="1">
      <c r="A28" s="59"/>
      <c r="B28" s="60" t="s">
        <v>71</v>
      </c>
      <c r="C28" s="60">
        <v>180</v>
      </c>
      <c r="D28" s="60" t="s">
        <v>11</v>
      </c>
      <c r="E28" s="63"/>
      <c r="F28" s="60" t="s">
        <v>11</v>
      </c>
      <c r="G28" s="60" t="s">
        <v>11</v>
      </c>
      <c r="H28" s="60" t="s">
        <v>11</v>
      </c>
      <c r="I28" s="60" t="s">
        <v>11</v>
      </c>
      <c r="J28" s="60"/>
      <c r="K28" s="60" t="s">
        <v>11</v>
      </c>
    </row>
    <row r="29" spans="1:11" ht="17.25" customHeight="1">
      <c r="A29" s="96"/>
      <c r="B29" s="97" t="s">
        <v>131</v>
      </c>
      <c r="C29" s="97"/>
      <c r="D29" s="97"/>
      <c r="E29" s="122" t="e">
        <f>SUM(F29:J29)</f>
        <v>#REF!</v>
      </c>
      <c r="F29" s="122" t="e">
        <f>SUM(F31+F52+F58+F63+F47)</f>
        <v>#REF!</v>
      </c>
      <c r="G29" s="129">
        <f>SUM(G69+G75)</f>
        <v>3062600</v>
      </c>
      <c r="H29" s="122"/>
      <c r="I29" s="122"/>
      <c r="J29" s="122">
        <f>J88+J79+J92+J83</f>
        <v>3997691.6500000004</v>
      </c>
      <c r="K29" s="97"/>
    </row>
    <row r="30" spans="1:15" ht="14.25" customHeight="1">
      <c r="A30" s="59"/>
      <c r="B30" s="60" t="s">
        <v>132</v>
      </c>
      <c r="C30" s="60"/>
      <c r="D30" s="60"/>
      <c r="E30" s="63"/>
      <c r="F30" s="60"/>
      <c r="G30" s="60"/>
      <c r="H30" s="60"/>
      <c r="I30" s="60"/>
      <c r="J30" s="60"/>
      <c r="K30" s="60"/>
      <c r="O30" s="31"/>
    </row>
    <row r="31" spans="1:15" ht="58.5" customHeight="1">
      <c r="A31" s="104" t="s">
        <v>104</v>
      </c>
      <c r="B31" s="94" t="s">
        <v>103</v>
      </c>
      <c r="C31" s="94"/>
      <c r="D31" s="94"/>
      <c r="E31" s="95" t="e">
        <f>E32</f>
        <v>#REF!</v>
      </c>
      <c r="F31" s="95" t="e">
        <f>F32</f>
        <v>#REF!</v>
      </c>
      <c r="G31" s="95"/>
      <c r="H31" s="95"/>
      <c r="I31" s="95"/>
      <c r="J31" s="95"/>
      <c r="K31" s="95"/>
      <c r="O31" s="31"/>
    </row>
    <row r="32" spans="1:11" s="106" customFormat="1" ht="18" customHeight="1">
      <c r="A32" s="105"/>
      <c r="B32" s="101" t="s">
        <v>72</v>
      </c>
      <c r="C32" s="101">
        <v>200</v>
      </c>
      <c r="D32" s="101" t="s">
        <v>11</v>
      </c>
      <c r="E32" s="102" t="e">
        <f>J32+F32</f>
        <v>#REF!</v>
      </c>
      <c r="F32" s="102" t="e">
        <f>SUM(F33+F38+F43)</f>
        <v>#REF!</v>
      </c>
      <c r="G32" s="102"/>
      <c r="H32" s="102"/>
      <c r="I32" s="102"/>
      <c r="J32" s="102"/>
      <c r="K32" s="102"/>
    </row>
    <row r="33" spans="1:11" ht="21.75" customHeight="1">
      <c r="A33" s="59"/>
      <c r="B33" s="73" t="s">
        <v>73</v>
      </c>
      <c r="C33" s="60">
        <v>210</v>
      </c>
      <c r="D33" s="60">
        <v>110</v>
      </c>
      <c r="E33" s="63">
        <f aca="true" t="shared" si="0" ref="E33:E39">F33+J33</f>
        <v>4338770</v>
      </c>
      <c r="F33" s="63">
        <f>F35+F37+F36</f>
        <v>4338770</v>
      </c>
      <c r="G33" s="63"/>
      <c r="H33" s="63"/>
      <c r="I33" s="63"/>
      <c r="J33" s="63"/>
      <c r="K33" s="63"/>
    </row>
    <row r="34" spans="1:11" ht="12" customHeight="1">
      <c r="A34" s="59"/>
      <c r="B34" s="60" t="s">
        <v>55</v>
      </c>
      <c r="C34" s="60"/>
      <c r="D34" s="60"/>
      <c r="E34" s="63"/>
      <c r="F34" s="63"/>
      <c r="G34" s="63"/>
      <c r="H34" s="63"/>
      <c r="I34" s="63"/>
      <c r="J34" s="63"/>
      <c r="K34" s="63"/>
    </row>
    <row r="35" spans="1:11" ht="17.25" customHeight="1">
      <c r="A35" s="59" t="s">
        <v>104</v>
      </c>
      <c r="B35" s="60" t="s">
        <v>133</v>
      </c>
      <c r="C35" s="60">
        <v>211</v>
      </c>
      <c r="D35" s="60">
        <v>111</v>
      </c>
      <c r="E35" s="63">
        <v>2614799.99</v>
      </c>
      <c r="F35" s="63">
        <v>3330800</v>
      </c>
      <c r="G35" s="63"/>
      <c r="H35" s="63"/>
      <c r="I35" s="63"/>
      <c r="J35" s="63"/>
      <c r="K35" s="63"/>
    </row>
    <row r="36" spans="1:11" ht="35.25" customHeight="1">
      <c r="A36" s="59" t="s">
        <v>104</v>
      </c>
      <c r="B36" s="60" t="s">
        <v>147</v>
      </c>
      <c r="C36" s="60">
        <v>212</v>
      </c>
      <c r="D36" s="60">
        <v>112</v>
      </c>
      <c r="E36" s="63">
        <v>2070</v>
      </c>
      <c r="F36" s="63">
        <v>2070</v>
      </c>
      <c r="G36" s="63"/>
      <c r="H36" s="63"/>
      <c r="I36" s="63"/>
      <c r="J36" s="63"/>
      <c r="K36" s="63"/>
    </row>
    <row r="37" spans="1:11" ht="56.25" customHeight="1">
      <c r="A37" s="59" t="s">
        <v>104</v>
      </c>
      <c r="B37" s="60" t="s">
        <v>134</v>
      </c>
      <c r="C37" s="60">
        <v>213</v>
      </c>
      <c r="D37" s="60">
        <v>119</v>
      </c>
      <c r="E37" s="63">
        <v>789599.96</v>
      </c>
      <c r="F37" s="63">
        <v>1005900</v>
      </c>
      <c r="G37" s="63"/>
      <c r="H37" s="63"/>
      <c r="I37" s="63"/>
      <c r="J37" s="63"/>
      <c r="K37" s="63"/>
    </row>
    <row r="38" spans="1:11" ht="27" customHeight="1">
      <c r="A38" s="59" t="s">
        <v>104</v>
      </c>
      <c r="B38" s="73" t="s">
        <v>126</v>
      </c>
      <c r="C38" s="60">
        <v>230</v>
      </c>
      <c r="D38" s="60">
        <v>850</v>
      </c>
      <c r="E38" s="63" t="e">
        <f t="shared" si="0"/>
        <v>#REF!</v>
      </c>
      <c r="F38" s="63" t="e">
        <f>F40</f>
        <v>#REF!</v>
      </c>
      <c r="G38" s="63"/>
      <c r="H38" s="63"/>
      <c r="I38" s="63"/>
      <c r="J38" s="63"/>
      <c r="K38" s="63"/>
    </row>
    <row r="39" spans="1:11" ht="12.75">
      <c r="A39" s="59"/>
      <c r="B39" s="60" t="s">
        <v>41</v>
      </c>
      <c r="C39" s="60"/>
      <c r="D39" s="60"/>
      <c r="E39" s="63">
        <f t="shared" si="0"/>
        <v>0</v>
      </c>
      <c r="F39" s="63"/>
      <c r="G39" s="63"/>
      <c r="H39" s="63"/>
      <c r="I39" s="63"/>
      <c r="J39" s="63"/>
      <c r="K39" s="63"/>
    </row>
    <row r="40" spans="1:11" ht="27.75" customHeight="1">
      <c r="A40" s="59" t="s">
        <v>104</v>
      </c>
      <c r="B40" s="60" t="s">
        <v>135</v>
      </c>
      <c r="C40" s="60">
        <v>231</v>
      </c>
      <c r="D40" s="60">
        <v>851</v>
      </c>
      <c r="E40" s="63" t="e">
        <f>SUM(#REF!)</f>
        <v>#REF!</v>
      </c>
      <c r="F40" s="63" t="e">
        <f>SUM(E40)</f>
        <v>#REF!</v>
      </c>
      <c r="G40" s="63"/>
      <c r="H40" s="63"/>
      <c r="I40" s="63"/>
      <c r="J40" s="63"/>
      <c r="K40" s="63"/>
    </row>
    <row r="41" spans="1:11" ht="12.75">
      <c r="A41" s="59"/>
      <c r="B41" s="60" t="s">
        <v>136</v>
      </c>
      <c r="C41" s="60">
        <v>232</v>
      </c>
      <c r="D41" s="60">
        <v>852</v>
      </c>
      <c r="E41" s="63"/>
      <c r="F41" s="63"/>
      <c r="G41" s="63"/>
      <c r="H41" s="63"/>
      <c r="I41" s="63"/>
      <c r="J41" s="63"/>
      <c r="K41" s="63"/>
    </row>
    <row r="42" spans="1:11" ht="16.5" customHeight="1">
      <c r="A42" s="59"/>
      <c r="B42" s="60" t="s">
        <v>137</v>
      </c>
      <c r="C42" s="60">
        <v>233</v>
      </c>
      <c r="D42" s="60">
        <v>853</v>
      </c>
      <c r="E42" s="63"/>
      <c r="F42" s="63"/>
      <c r="G42" s="63"/>
      <c r="H42" s="63"/>
      <c r="I42" s="63"/>
      <c r="J42" s="63"/>
      <c r="K42" s="63"/>
    </row>
    <row r="43" spans="1:11" ht="23.25" customHeight="1">
      <c r="A43" s="59"/>
      <c r="B43" s="73" t="s">
        <v>74</v>
      </c>
      <c r="C43" s="60">
        <v>260</v>
      </c>
      <c r="D43" s="60" t="s">
        <v>1</v>
      </c>
      <c r="E43" s="63">
        <f>J43+F43</f>
        <v>1483838</v>
      </c>
      <c r="F43" s="63">
        <f>SUM(F45)</f>
        <v>1483838</v>
      </c>
      <c r="G43" s="63"/>
      <c r="H43" s="63"/>
      <c r="I43" s="63"/>
      <c r="J43" s="74"/>
      <c r="K43" s="63"/>
    </row>
    <row r="44" spans="1:11" ht="12.75">
      <c r="A44" s="59"/>
      <c r="B44" s="60" t="s">
        <v>41</v>
      </c>
      <c r="C44" s="60"/>
      <c r="D44" s="60"/>
      <c r="E44" s="63"/>
      <c r="F44" s="63"/>
      <c r="G44" s="63"/>
      <c r="H44" s="63"/>
      <c r="I44" s="63"/>
      <c r="J44" s="74"/>
      <c r="K44" s="63"/>
    </row>
    <row r="45" spans="1:11" ht="22.5">
      <c r="A45" s="59" t="s">
        <v>104</v>
      </c>
      <c r="B45" s="60" t="s">
        <v>157</v>
      </c>
      <c r="C45" s="60">
        <v>262</v>
      </c>
      <c r="D45" s="60">
        <v>244</v>
      </c>
      <c r="E45" s="63">
        <f>F45+J45</f>
        <v>1483838</v>
      </c>
      <c r="F45" s="63">
        <v>1483838</v>
      </c>
      <c r="G45" s="63"/>
      <c r="H45" s="63"/>
      <c r="I45" s="63"/>
      <c r="J45" s="63"/>
      <c r="K45" s="63"/>
    </row>
    <row r="46" spans="1:11" ht="73.5">
      <c r="A46" s="104" t="s">
        <v>169</v>
      </c>
      <c r="B46" s="94" t="s">
        <v>171</v>
      </c>
      <c r="C46" s="94"/>
      <c r="D46" s="94"/>
      <c r="E46" s="95">
        <f>E47</f>
        <v>0</v>
      </c>
      <c r="F46" s="95">
        <f>F47</f>
        <v>0</v>
      </c>
      <c r="G46" s="123"/>
      <c r="H46" s="123"/>
      <c r="I46" s="123"/>
      <c r="J46" s="123"/>
      <c r="K46" s="123"/>
    </row>
    <row r="47" spans="1:11" s="106" customFormat="1" ht="12.75">
      <c r="A47" s="105"/>
      <c r="B47" s="101" t="s">
        <v>72</v>
      </c>
      <c r="C47" s="101">
        <v>200</v>
      </c>
      <c r="D47" s="101" t="s">
        <v>11</v>
      </c>
      <c r="E47" s="102">
        <f>J47+F47</f>
        <v>0</v>
      </c>
      <c r="F47" s="102">
        <f>F48</f>
        <v>0</v>
      </c>
      <c r="G47" s="124"/>
      <c r="H47" s="124"/>
      <c r="I47" s="124"/>
      <c r="J47" s="124"/>
      <c r="K47" s="124"/>
    </row>
    <row r="48" spans="1:11" ht="22.5">
      <c r="A48" s="59"/>
      <c r="B48" s="73" t="s">
        <v>73</v>
      </c>
      <c r="C48" s="60">
        <v>210</v>
      </c>
      <c r="D48" s="60">
        <v>110</v>
      </c>
      <c r="E48" s="63">
        <f>F48+J48</f>
        <v>0</v>
      </c>
      <c r="F48" s="63">
        <f>F50+F51</f>
        <v>0</v>
      </c>
      <c r="G48" s="63"/>
      <c r="H48" s="63"/>
      <c r="I48" s="63"/>
      <c r="J48" s="63"/>
      <c r="K48" s="63"/>
    </row>
    <row r="49" spans="1:11" ht="12.75">
      <c r="A49" s="59"/>
      <c r="B49" s="60" t="s">
        <v>55</v>
      </c>
      <c r="C49" s="60"/>
      <c r="D49" s="60"/>
      <c r="E49" s="63"/>
      <c r="F49" s="63"/>
      <c r="G49" s="63"/>
      <c r="H49" s="63"/>
      <c r="I49" s="63"/>
      <c r="J49" s="63"/>
      <c r="K49" s="63"/>
    </row>
    <row r="50" spans="1:11" ht="12.75">
      <c r="A50" s="59" t="s">
        <v>169</v>
      </c>
      <c r="B50" s="60" t="s">
        <v>133</v>
      </c>
      <c r="C50" s="60">
        <v>211</v>
      </c>
      <c r="D50" s="60">
        <v>111</v>
      </c>
      <c r="E50" s="63">
        <f>F50+J50</f>
        <v>0</v>
      </c>
      <c r="F50" s="63"/>
      <c r="G50" s="63"/>
      <c r="H50" s="63"/>
      <c r="I50" s="63"/>
      <c r="J50" s="63"/>
      <c r="K50" s="63"/>
    </row>
    <row r="51" spans="1:11" ht="56.25">
      <c r="A51" s="59" t="s">
        <v>169</v>
      </c>
      <c r="B51" s="60" t="s">
        <v>134</v>
      </c>
      <c r="C51" s="60">
        <v>213</v>
      </c>
      <c r="D51" s="60">
        <v>119</v>
      </c>
      <c r="E51" s="63">
        <f>F51+J51</f>
        <v>0</v>
      </c>
      <c r="F51" s="63"/>
      <c r="G51" s="63"/>
      <c r="H51" s="63"/>
      <c r="I51" s="63"/>
      <c r="J51" s="63"/>
      <c r="K51" s="63"/>
    </row>
    <row r="52" spans="1:11" ht="83.25" customHeight="1">
      <c r="A52" s="104" t="s">
        <v>111</v>
      </c>
      <c r="B52" s="94" t="s">
        <v>114</v>
      </c>
      <c r="C52" s="94"/>
      <c r="D52" s="94"/>
      <c r="E52" s="95">
        <f>E53</f>
        <v>14026982.15</v>
      </c>
      <c r="F52" s="95">
        <f>F53</f>
        <v>14026982.15</v>
      </c>
      <c r="G52" s="95"/>
      <c r="H52" s="95"/>
      <c r="I52" s="95"/>
      <c r="J52" s="95"/>
      <c r="K52" s="95"/>
    </row>
    <row r="53" spans="1:11" s="106" customFormat="1" ht="17.25" customHeight="1">
      <c r="A53" s="105"/>
      <c r="B53" s="101" t="s">
        <v>72</v>
      </c>
      <c r="C53" s="101">
        <v>200</v>
      </c>
      <c r="D53" s="101" t="s">
        <v>11</v>
      </c>
      <c r="E53" s="102">
        <f>J53+F53</f>
        <v>14026982.15</v>
      </c>
      <c r="F53" s="102">
        <f>F54</f>
        <v>14026982.15</v>
      </c>
      <c r="G53" s="102"/>
      <c r="H53" s="102"/>
      <c r="I53" s="102"/>
      <c r="J53" s="102"/>
      <c r="K53" s="102"/>
    </row>
    <row r="54" spans="1:11" ht="21.75" customHeight="1">
      <c r="A54" s="59"/>
      <c r="B54" s="73" t="s">
        <v>73</v>
      </c>
      <c r="C54" s="60">
        <v>210</v>
      </c>
      <c r="D54" s="60">
        <v>110</v>
      </c>
      <c r="E54" s="63">
        <f>F54+J54</f>
        <v>14026982.15</v>
      </c>
      <c r="F54" s="63">
        <f>F56+F57</f>
        <v>14026982.15</v>
      </c>
      <c r="G54" s="63"/>
      <c r="H54" s="63"/>
      <c r="I54" s="63"/>
      <c r="J54" s="63"/>
      <c r="K54" s="63"/>
    </row>
    <row r="55" spans="1:11" ht="17.25" customHeight="1">
      <c r="A55" s="59"/>
      <c r="B55" s="60" t="s">
        <v>55</v>
      </c>
      <c r="C55" s="60"/>
      <c r="D55" s="60"/>
      <c r="E55" s="63"/>
      <c r="F55" s="63"/>
      <c r="G55" s="63"/>
      <c r="H55" s="63"/>
      <c r="I55" s="63"/>
      <c r="J55" s="63"/>
      <c r="K55" s="63"/>
    </row>
    <row r="56" spans="1:11" ht="23.25" customHeight="1">
      <c r="A56" s="59" t="s">
        <v>111</v>
      </c>
      <c r="B56" s="60" t="s">
        <v>133</v>
      </c>
      <c r="C56" s="60">
        <v>211</v>
      </c>
      <c r="D56" s="60">
        <v>111</v>
      </c>
      <c r="E56" s="63">
        <f>F56+J56</f>
        <v>10773394</v>
      </c>
      <c r="F56" s="63">
        <v>10773394</v>
      </c>
      <c r="G56" s="63"/>
      <c r="H56" s="63"/>
      <c r="I56" s="63"/>
      <c r="J56" s="63"/>
      <c r="K56" s="63"/>
    </row>
    <row r="57" spans="1:11" ht="56.25">
      <c r="A57" s="59" t="s">
        <v>111</v>
      </c>
      <c r="B57" s="60" t="s">
        <v>134</v>
      </c>
      <c r="C57" s="60">
        <v>213</v>
      </c>
      <c r="D57" s="60">
        <v>119</v>
      </c>
      <c r="E57" s="63">
        <f>F57+J57</f>
        <v>3253588.15</v>
      </c>
      <c r="F57" s="63">
        <v>3253588.15</v>
      </c>
      <c r="G57" s="63"/>
      <c r="H57" s="63"/>
      <c r="I57" s="63"/>
      <c r="J57" s="63"/>
      <c r="K57" s="63"/>
    </row>
    <row r="58" spans="1:11" ht="122.25" customHeight="1">
      <c r="A58" s="104" t="s">
        <v>112</v>
      </c>
      <c r="B58" s="94" t="s">
        <v>115</v>
      </c>
      <c r="C58" s="103"/>
      <c r="D58" s="103"/>
      <c r="E58" s="95">
        <f>F58+J58</f>
        <v>207510</v>
      </c>
      <c r="F58" s="95">
        <f>F59</f>
        <v>207510</v>
      </c>
      <c r="G58" s="123"/>
      <c r="H58" s="123"/>
      <c r="I58" s="123"/>
      <c r="J58" s="123"/>
      <c r="K58" s="123"/>
    </row>
    <row r="59" spans="1:11" s="106" customFormat="1" ht="10.5" customHeight="1">
      <c r="A59" s="105"/>
      <c r="B59" s="101" t="s">
        <v>72</v>
      </c>
      <c r="C59" s="101">
        <v>200</v>
      </c>
      <c r="D59" s="101" t="s">
        <v>11</v>
      </c>
      <c r="E59" s="102">
        <f>J59+F59</f>
        <v>207510</v>
      </c>
      <c r="F59" s="102">
        <f>F60</f>
        <v>207510</v>
      </c>
      <c r="G59" s="102"/>
      <c r="H59" s="102"/>
      <c r="I59" s="102"/>
      <c r="J59" s="102"/>
      <c r="K59" s="102"/>
    </row>
    <row r="60" spans="1:11" ht="25.5" customHeight="1">
      <c r="A60" s="59"/>
      <c r="B60" s="73" t="s">
        <v>74</v>
      </c>
      <c r="C60" s="60">
        <v>260</v>
      </c>
      <c r="D60" s="60" t="s">
        <v>1</v>
      </c>
      <c r="E60" s="63">
        <f>J60+F60</f>
        <v>207510</v>
      </c>
      <c r="F60" s="63">
        <f>SUM(F61)</f>
        <v>207510</v>
      </c>
      <c r="G60" s="63"/>
      <c r="H60" s="63"/>
      <c r="I60" s="63"/>
      <c r="J60" s="74"/>
      <c r="K60" s="63"/>
    </row>
    <row r="61" spans="1:11" ht="26.25" customHeight="1">
      <c r="A61" s="59" t="s">
        <v>112</v>
      </c>
      <c r="B61" s="60" t="s">
        <v>158</v>
      </c>
      <c r="C61" s="60">
        <v>261</v>
      </c>
      <c r="D61" s="60">
        <v>244</v>
      </c>
      <c r="E61" s="63">
        <f>J61+F61</f>
        <v>207510</v>
      </c>
      <c r="F61" s="63">
        <v>207510</v>
      </c>
      <c r="G61" s="63"/>
      <c r="H61" s="63"/>
      <c r="I61" s="63"/>
      <c r="J61" s="74"/>
      <c r="K61" s="63"/>
    </row>
    <row r="62" spans="1:11" ht="119.25" customHeight="1">
      <c r="A62" s="104" t="s">
        <v>142</v>
      </c>
      <c r="B62" s="94" t="s">
        <v>114</v>
      </c>
      <c r="C62" s="94"/>
      <c r="D62" s="94"/>
      <c r="E62" s="95">
        <f>E63</f>
        <v>4915000</v>
      </c>
      <c r="F62" s="95">
        <f>F63</f>
        <v>4915000</v>
      </c>
      <c r="G62" s="95"/>
      <c r="H62" s="95"/>
      <c r="I62" s="95"/>
      <c r="J62" s="95"/>
      <c r="K62" s="95"/>
    </row>
    <row r="63" spans="1:11" s="106" customFormat="1" ht="13.5" customHeight="1">
      <c r="A63" s="105"/>
      <c r="B63" s="101" t="s">
        <v>72</v>
      </c>
      <c r="C63" s="101">
        <v>200</v>
      </c>
      <c r="D63" s="101" t="s">
        <v>11</v>
      </c>
      <c r="E63" s="102">
        <f>J63+F63</f>
        <v>4915000</v>
      </c>
      <c r="F63" s="102">
        <f>F64</f>
        <v>4915000</v>
      </c>
      <c r="G63" s="102"/>
      <c r="H63" s="102"/>
      <c r="I63" s="102"/>
      <c r="J63" s="102"/>
      <c r="K63" s="102"/>
    </row>
    <row r="64" spans="1:11" ht="21" customHeight="1">
      <c r="A64" s="59"/>
      <c r="B64" s="73" t="s">
        <v>73</v>
      </c>
      <c r="C64" s="60">
        <v>210</v>
      </c>
      <c r="D64" s="60">
        <v>110</v>
      </c>
      <c r="E64" s="63">
        <f>F64+J64</f>
        <v>4915000</v>
      </c>
      <c r="F64" s="63">
        <f>SUM(F66+F67)</f>
        <v>4915000</v>
      </c>
      <c r="G64" s="63"/>
      <c r="H64" s="63"/>
      <c r="I64" s="63"/>
      <c r="J64" s="63"/>
      <c r="K64" s="63"/>
    </row>
    <row r="65" spans="1:11" ht="16.5" customHeight="1">
      <c r="A65" s="59"/>
      <c r="B65" s="60" t="s">
        <v>55</v>
      </c>
      <c r="C65" s="60"/>
      <c r="D65" s="60"/>
      <c r="E65" s="63">
        <f>F65+J65</f>
        <v>0</v>
      </c>
      <c r="F65" s="63"/>
      <c r="G65" s="63"/>
      <c r="H65" s="63"/>
      <c r="I65" s="63"/>
      <c r="J65" s="63"/>
      <c r="K65" s="63"/>
    </row>
    <row r="66" spans="1:11" ht="19.5" customHeight="1">
      <c r="A66" s="59" t="s">
        <v>142</v>
      </c>
      <c r="B66" s="60" t="s">
        <v>133</v>
      </c>
      <c r="C66" s="60">
        <v>211</v>
      </c>
      <c r="D66" s="60">
        <v>111</v>
      </c>
      <c r="E66" s="63">
        <f>F66+J66</f>
        <v>3774900</v>
      </c>
      <c r="F66" s="63">
        <v>3774900</v>
      </c>
      <c r="G66" s="63"/>
      <c r="H66" s="63"/>
      <c r="I66" s="63"/>
      <c r="J66" s="63"/>
      <c r="K66" s="63"/>
    </row>
    <row r="67" spans="1:11" ht="15.75" customHeight="1">
      <c r="A67" s="59" t="s">
        <v>142</v>
      </c>
      <c r="B67" s="60" t="s">
        <v>134</v>
      </c>
      <c r="C67" s="60">
        <v>213</v>
      </c>
      <c r="D67" s="60">
        <v>119</v>
      </c>
      <c r="E67" s="63">
        <f>F67+J67</f>
        <v>1140100</v>
      </c>
      <c r="F67" s="63">
        <v>1140100</v>
      </c>
      <c r="G67" s="63"/>
      <c r="H67" s="63"/>
      <c r="I67" s="63"/>
      <c r="J67" s="63"/>
      <c r="K67" s="63"/>
    </row>
    <row r="68" spans="1:11" ht="81.75" customHeight="1">
      <c r="A68" s="104" t="s">
        <v>160</v>
      </c>
      <c r="B68" s="94" t="s">
        <v>163</v>
      </c>
      <c r="C68" s="94"/>
      <c r="D68" s="94"/>
      <c r="E68" s="95">
        <f>E69</f>
        <v>0</v>
      </c>
      <c r="F68" s="95"/>
      <c r="G68" s="95">
        <f>SUM(G69)</f>
        <v>0</v>
      </c>
      <c r="H68" s="95"/>
      <c r="I68" s="95"/>
      <c r="J68" s="95"/>
      <c r="K68" s="95"/>
    </row>
    <row r="69" spans="1:11" s="106" customFormat="1" ht="18" customHeight="1">
      <c r="A69" s="105"/>
      <c r="B69" s="101" t="s">
        <v>72</v>
      </c>
      <c r="C69" s="101">
        <v>200</v>
      </c>
      <c r="D69" s="101" t="s">
        <v>11</v>
      </c>
      <c r="E69" s="102">
        <f>SUM(G69)</f>
        <v>0</v>
      </c>
      <c r="F69" s="102"/>
      <c r="G69" s="102">
        <f>SUM(G70+G73)</f>
        <v>0</v>
      </c>
      <c r="H69" s="102"/>
      <c r="I69" s="102"/>
      <c r="J69" s="102"/>
      <c r="K69" s="102"/>
    </row>
    <row r="70" spans="1:11" ht="21.75" customHeight="1">
      <c r="A70" s="55"/>
      <c r="B70" s="73" t="s">
        <v>73</v>
      </c>
      <c r="C70" s="60">
        <v>210</v>
      </c>
      <c r="D70" s="60">
        <v>110</v>
      </c>
      <c r="E70" s="63">
        <f>F70+J70</f>
        <v>0</v>
      </c>
      <c r="F70" s="63">
        <f>SUM(F73+F74)</f>
        <v>0</v>
      </c>
      <c r="G70" s="102">
        <f>SUM(G72)</f>
        <v>0</v>
      </c>
      <c r="H70" s="102"/>
      <c r="I70" s="102"/>
      <c r="J70" s="102"/>
      <c r="K70" s="102"/>
    </row>
    <row r="71" spans="1:11" ht="12" customHeight="1">
      <c r="A71" s="55"/>
      <c r="B71" s="60" t="s">
        <v>55</v>
      </c>
      <c r="C71" s="60"/>
      <c r="D71" s="60"/>
      <c r="E71" s="63">
        <f>F71+J71</f>
        <v>0</v>
      </c>
      <c r="F71" s="63"/>
      <c r="G71" s="102"/>
      <c r="H71" s="102"/>
      <c r="I71" s="102"/>
      <c r="J71" s="102"/>
      <c r="K71" s="102"/>
    </row>
    <row r="72" spans="1:11" ht="54" customHeight="1">
      <c r="A72" s="55"/>
      <c r="B72" s="60" t="s">
        <v>134</v>
      </c>
      <c r="C72" s="60">
        <v>213</v>
      </c>
      <c r="D72" s="60">
        <v>119</v>
      </c>
      <c r="E72" s="63">
        <f>SUM(G72)</f>
        <v>0</v>
      </c>
      <c r="F72" s="63"/>
      <c r="G72" s="102"/>
      <c r="H72" s="102"/>
      <c r="I72" s="102"/>
      <c r="J72" s="102"/>
      <c r="K72" s="102"/>
    </row>
    <row r="73" spans="1:11" ht="22.5" customHeight="1">
      <c r="A73" s="59"/>
      <c r="B73" s="73" t="s">
        <v>74</v>
      </c>
      <c r="C73" s="60">
        <v>260</v>
      </c>
      <c r="D73" s="60" t="s">
        <v>1</v>
      </c>
      <c r="E73" s="63">
        <f>SUM(G73)</f>
        <v>0</v>
      </c>
      <c r="F73" s="63"/>
      <c r="G73" s="63"/>
      <c r="H73" s="63"/>
      <c r="I73" s="63"/>
      <c r="J73" s="74"/>
      <c r="K73" s="63"/>
    </row>
    <row r="74" spans="1:11" ht="43.5" customHeight="1">
      <c r="A74" s="55" t="s">
        <v>160</v>
      </c>
      <c r="B74" s="60" t="s">
        <v>138</v>
      </c>
      <c r="C74" s="60">
        <v>261</v>
      </c>
      <c r="D74" s="60">
        <v>244</v>
      </c>
      <c r="E74" s="63">
        <f>SUM(G74)</f>
        <v>0</v>
      </c>
      <c r="F74" s="63"/>
      <c r="G74" s="63">
        <f>SUM(G73)</f>
        <v>0</v>
      </c>
      <c r="H74" s="63"/>
      <c r="I74" s="63"/>
      <c r="J74" s="74"/>
      <c r="K74" s="63"/>
    </row>
    <row r="75" spans="1:11" ht="60.75" customHeight="1">
      <c r="A75" s="104" t="s">
        <v>179</v>
      </c>
      <c r="B75" s="119" t="s">
        <v>181</v>
      </c>
      <c r="C75" s="94"/>
      <c r="D75" s="94"/>
      <c r="E75" s="95">
        <f>E76</f>
        <v>3062600</v>
      </c>
      <c r="F75" s="95"/>
      <c r="G75" s="126">
        <f>SUM(G76)</f>
        <v>3062600</v>
      </c>
      <c r="H75" s="95"/>
      <c r="I75" s="95"/>
      <c r="J75" s="95"/>
      <c r="K75" s="95"/>
    </row>
    <row r="76" spans="1:11" s="106" customFormat="1" ht="21" customHeight="1">
      <c r="A76" s="105"/>
      <c r="B76" s="101" t="s">
        <v>72</v>
      </c>
      <c r="C76" s="101">
        <v>200</v>
      </c>
      <c r="D76" s="101" t="s">
        <v>11</v>
      </c>
      <c r="E76" s="102">
        <f>SUM(G76)</f>
        <v>3062600</v>
      </c>
      <c r="F76" s="102"/>
      <c r="G76" s="127">
        <f>SUM(G78)</f>
        <v>3062600</v>
      </c>
      <c r="H76" s="102"/>
      <c r="I76" s="102"/>
      <c r="J76" s="102"/>
      <c r="K76" s="102"/>
    </row>
    <row r="77" spans="1:11" ht="22.5">
      <c r="A77" s="59"/>
      <c r="B77" s="73" t="s">
        <v>74</v>
      </c>
      <c r="C77" s="60">
        <v>260</v>
      </c>
      <c r="D77" s="60" t="s">
        <v>1</v>
      </c>
      <c r="E77" s="63">
        <f>SUM(G77)</f>
        <v>3062600</v>
      </c>
      <c r="F77" s="63"/>
      <c r="G77" s="128">
        <f>SUM(G78)</f>
        <v>3062600</v>
      </c>
      <c r="H77" s="63"/>
      <c r="I77" s="63"/>
      <c r="J77" s="74"/>
      <c r="K77" s="63"/>
    </row>
    <row r="78" spans="1:11" ht="48" customHeight="1">
      <c r="A78" s="55" t="s">
        <v>179</v>
      </c>
      <c r="B78" s="60" t="s">
        <v>138</v>
      </c>
      <c r="C78" s="60">
        <v>261</v>
      </c>
      <c r="D78" s="60">
        <v>244</v>
      </c>
      <c r="E78" s="63">
        <f>SUM(G78)</f>
        <v>3062600</v>
      </c>
      <c r="F78" s="63"/>
      <c r="G78" s="128">
        <v>3062600</v>
      </c>
      <c r="H78" s="63"/>
      <c r="I78" s="63"/>
      <c r="J78" s="74"/>
      <c r="K78" s="63"/>
    </row>
    <row r="79" spans="1:11" s="106" customFormat="1" ht="60" customHeight="1">
      <c r="A79" s="112" t="s">
        <v>140</v>
      </c>
      <c r="B79" s="103" t="s">
        <v>141</v>
      </c>
      <c r="C79" s="113"/>
      <c r="D79" s="113"/>
      <c r="E79" s="114">
        <f>E80</f>
        <v>105600</v>
      </c>
      <c r="F79" s="114"/>
      <c r="G79" s="114"/>
      <c r="H79" s="114"/>
      <c r="I79" s="114"/>
      <c r="J79" s="114">
        <f>J80</f>
        <v>105600</v>
      </c>
      <c r="K79" s="118"/>
    </row>
    <row r="80" spans="1:11" s="106" customFormat="1" ht="43.5" customHeight="1">
      <c r="A80" s="107"/>
      <c r="B80" s="111" t="s">
        <v>72</v>
      </c>
      <c r="C80" s="110">
        <v>200</v>
      </c>
      <c r="D80" s="110" t="s">
        <v>11</v>
      </c>
      <c r="E80" s="109">
        <f>J80+F80</f>
        <v>105600</v>
      </c>
      <c r="F80" s="109"/>
      <c r="G80" s="109"/>
      <c r="H80" s="109"/>
      <c r="I80" s="109"/>
      <c r="J80" s="109">
        <f>J81</f>
        <v>105600</v>
      </c>
      <c r="K80" s="109"/>
    </row>
    <row r="81" spans="1:11" ht="25.5" customHeight="1">
      <c r="A81" s="64"/>
      <c r="B81" s="77" t="s">
        <v>74</v>
      </c>
      <c r="C81" s="66">
        <v>260</v>
      </c>
      <c r="D81" s="66" t="s">
        <v>1</v>
      </c>
      <c r="E81" s="67">
        <f>J81+F81</f>
        <v>105600</v>
      </c>
      <c r="F81" s="67"/>
      <c r="G81" s="67"/>
      <c r="H81" s="67"/>
      <c r="I81" s="67"/>
      <c r="J81" s="67">
        <f>SUM(J82:J82)</f>
        <v>105600</v>
      </c>
      <c r="K81" s="67"/>
    </row>
    <row r="82" spans="1:11" ht="29.25" customHeight="1">
      <c r="A82" s="64" t="s">
        <v>140</v>
      </c>
      <c r="B82" s="71" t="s">
        <v>158</v>
      </c>
      <c r="C82" s="66">
        <v>262</v>
      </c>
      <c r="D82" s="66">
        <v>244</v>
      </c>
      <c r="E82" s="67">
        <f>J82+F82</f>
        <v>105600</v>
      </c>
      <c r="F82" s="67"/>
      <c r="G82" s="67"/>
      <c r="H82" s="67"/>
      <c r="I82" s="67"/>
      <c r="J82" s="67">
        <v>105600</v>
      </c>
      <c r="K82" s="67"/>
    </row>
    <row r="83" spans="1:11" s="106" customFormat="1" ht="78.75">
      <c r="A83" s="112" t="s">
        <v>162</v>
      </c>
      <c r="B83" s="103" t="s">
        <v>164</v>
      </c>
      <c r="C83" s="113"/>
      <c r="D83" s="113"/>
      <c r="E83" s="114">
        <f>E84</f>
        <v>1087441.1</v>
      </c>
      <c r="F83" s="114"/>
      <c r="G83" s="114"/>
      <c r="H83" s="114"/>
      <c r="I83" s="114"/>
      <c r="J83" s="114">
        <f>SUM(J84)</f>
        <v>1087441.1</v>
      </c>
      <c r="K83" s="118"/>
    </row>
    <row r="84" spans="1:11" s="106" customFormat="1" ht="42" customHeight="1">
      <c r="A84" s="107"/>
      <c r="B84" s="111" t="s">
        <v>72</v>
      </c>
      <c r="C84" s="110">
        <v>200</v>
      </c>
      <c r="D84" s="110" t="s">
        <v>11</v>
      </c>
      <c r="E84" s="109">
        <f>J84+F84</f>
        <v>1087441.1</v>
      </c>
      <c r="F84" s="109"/>
      <c r="G84" s="109"/>
      <c r="H84" s="109"/>
      <c r="I84" s="109"/>
      <c r="J84" s="109">
        <f>J85</f>
        <v>1087441.1</v>
      </c>
      <c r="K84" s="109"/>
    </row>
    <row r="85" spans="1:11" ht="37.5" customHeight="1">
      <c r="A85" s="64"/>
      <c r="B85" s="77" t="s">
        <v>74</v>
      </c>
      <c r="C85" s="66">
        <v>260</v>
      </c>
      <c r="D85" s="66" t="s">
        <v>1</v>
      </c>
      <c r="E85" s="67">
        <f>J85+F85</f>
        <v>1087441.1</v>
      </c>
      <c r="F85" s="67"/>
      <c r="G85" s="67"/>
      <c r="H85" s="67"/>
      <c r="I85" s="67"/>
      <c r="J85" s="67">
        <f>SUM(J86:J86)</f>
        <v>1087441.1</v>
      </c>
      <c r="K85" s="67"/>
    </row>
    <row r="86" spans="1:11" ht="22.5">
      <c r="A86" s="64" t="s">
        <v>162</v>
      </c>
      <c r="B86" s="71" t="s">
        <v>158</v>
      </c>
      <c r="C86" s="66">
        <v>262</v>
      </c>
      <c r="D86" s="66">
        <v>244</v>
      </c>
      <c r="E86" s="67">
        <f>J86+F86</f>
        <v>1087441.1</v>
      </c>
      <c r="F86" s="67"/>
      <c r="G86" s="67"/>
      <c r="H86" s="67"/>
      <c r="I86" s="67"/>
      <c r="J86" s="67">
        <v>1087441.1</v>
      </c>
      <c r="K86" s="67"/>
    </row>
    <row r="87" spans="1:11" s="106" customFormat="1" ht="57" customHeight="1">
      <c r="A87" s="104" t="s">
        <v>107</v>
      </c>
      <c r="B87" s="116" t="s">
        <v>116</v>
      </c>
      <c r="C87" s="103"/>
      <c r="D87" s="103"/>
      <c r="E87" s="95">
        <f>E88</f>
        <v>2585045.93</v>
      </c>
      <c r="F87" s="95"/>
      <c r="G87" s="95"/>
      <c r="H87" s="95"/>
      <c r="I87" s="95"/>
      <c r="J87" s="95">
        <f>J88</f>
        <v>2585045.93</v>
      </c>
      <c r="K87" s="123"/>
    </row>
    <row r="88" spans="1:11" s="106" customFormat="1" ht="21" customHeight="1">
      <c r="A88" s="105" t="s">
        <v>107</v>
      </c>
      <c r="B88" s="101" t="s">
        <v>72</v>
      </c>
      <c r="C88" s="101">
        <v>200</v>
      </c>
      <c r="D88" s="101" t="s">
        <v>11</v>
      </c>
      <c r="E88" s="102">
        <f>J88+F88</f>
        <v>2585045.93</v>
      </c>
      <c r="F88" s="102"/>
      <c r="G88" s="102"/>
      <c r="H88" s="102"/>
      <c r="I88" s="102"/>
      <c r="J88" s="102">
        <f>J89</f>
        <v>2585045.93</v>
      </c>
      <c r="K88" s="102"/>
    </row>
    <row r="89" spans="1:11" ht="24.75" customHeight="1">
      <c r="A89" s="55"/>
      <c r="B89" s="73" t="s">
        <v>74</v>
      </c>
      <c r="C89" s="60">
        <v>260</v>
      </c>
      <c r="D89" s="60" t="s">
        <v>1</v>
      </c>
      <c r="E89" s="63">
        <f>J89+F89</f>
        <v>2585045.93</v>
      </c>
      <c r="F89" s="63"/>
      <c r="G89" s="63"/>
      <c r="H89" s="63"/>
      <c r="I89" s="63"/>
      <c r="J89" s="63">
        <f>J90</f>
        <v>2585045.93</v>
      </c>
      <c r="K89" s="63"/>
    </row>
    <row r="90" spans="1:11" ht="21" customHeight="1">
      <c r="A90" s="59"/>
      <c r="B90" s="60" t="s">
        <v>158</v>
      </c>
      <c r="C90" s="60">
        <v>261</v>
      </c>
      <c r="D90" s="60">
        <v>244</v>
      </c>
      <c r="E90" s="63">
        <f>J90+F90</f>
        <v>2585045.93</v>
      </c>
      <c r="F90" s="63"/>
      <c r="G90" s="63"/>
      <c r="H90" s="63"/>
      <c r="I90" s="63"/>
      <c r="J90" s="63">
        <v>2585045.93</v>
      </c>
      <c r="K90" s="63"/>
    </row>
    <row r="91" spans="1:11" ht="285" customHeight="1">
      <c r="A91" s="112" t="s">
        <v>144</v>
      </c>
      <c r="B91" s="117" t="s">
        <v>145</v>
      </c>
      <c r="C91" s="113"/>
      <c r="D91" s="113"/>
      <c r="E91" s="118"/>
      <c r="F91" s="118"/>
      <c r="G91" s="118"/>
      <c r="H91" s="118"/>
      <c r="I91" s="118"/>
      <c r="J91" s="118"/>
      <c r="K91" s="118"/>
    </row>
    <row r="92" spans="1:11" s="106" customFormat="1" ht="21.75" customHeight="1">
      <c r="A92" s="115"/>
      <c r="B92" s="111" t="s">
        <v>72</v>
      </c>
      <c r="C92" s="110">
        <v>200</v>
      </c>
      <c r="D92" s="110" t="s">
        <v>11</v>
      </c>
      <c r="E92" s="109">
        <f>J92+F92</f>
        <v>219604.62</v>
      </c>
      <c r="F92" s="109"/>
      <c r="G92" s="109"/>
      <c r="H92" s="109"/>
      <c r="I92" s="109"/>
      <c r="J92" s="109">
        <f>SUM(J94+J96+J98+J97)</f>
        <v>219604.62</v>
      </c>
      <c r="K92" s="109"/>
    </row>
    <row r="93" spans="1:11" ht="21.75" customHeight="1">
      <c r="A93" s="59"/>
      <c r="B93" s="60" t="s">
        <v>41</v>
      </c>
      <c r="C93" s="60"/>
      <c r="D93" s="60"/>
      <c r="E93" s="63">
        <f>F93+J93</f>
        <v>0</v>
      </c>
      <c r="F93" s="63"/>
      <c r="G93" s="63"/>
      <c r="H93" s="63"/>
      <c r="I93" s="63"/>
      <c r="J93" s="63"/>
      <c r="K93" s="63"/>
    </row>
    <row r="94" spans="1:11" ht="18.75" customHeight="1">
      <c r="A94" s="59" t="s">
        <v>144</v>
      </c>
      <c r="B94" s="60" t="s">
        <v>134</v>
      </c>
      <c r="C94" s="60">
        <v>213</v>
      </c>
      <c r="D94" s="60">
        <v>119</v>
      </c>
      <c r="E94" s="67" t="e">
        <f>SUM(F94:J94)</f>
        <v>#REF!</v>
      </c>
      <c r="F94" s="67" t="e">
        <f>SUM(#REF!)</f>
        <v>#REF!</v>
      </c>
      <c r="G94" s="63"/>
      <c r="H94" s="63"/>
      <c r="I94" s="63"/>
      <c r="J94" s="67"/>
      <c r="K94" s="63"/>
    </row>
    <row r="95" spans="1:11" ht="21.75" customHeight="1">
      <c r="A95" s="64" t="s">
        <v>144</v>
      </c>
      <c r="B95" s="60" t="s">
        <v>135</v>
      </c>
      <c r="C95" s="60">
        <v>231</v>
      </c>
      <c r="D95" s="60">
        <v>851</v>
      </c>
      <c r="E95" s="67" t="e">
        <f>SUM(#REF!)</f>
        <v>#REF!</v>
      </c>
      <c r="F95" s="67" t="e">
        <f>SUM(E95)</f>
        <v>#REF!</v>
      </c>
      <c r="G95" s="67"/>
      <c r="H95" s="67"/>
      <c r="I95" s="67"/>
      <c r="J95" s="67"/>
      <c r="K95" s="63"/>
    </row>
    <row r="96" spans="1:11" ht="21.75" customHeight="1">
      <c r="A96" s="64" t="s">
        <v>144</v>
      </c>
      <c r="B96" s="60" t="s">
        <v>136</v>
      </c>
      <c r="C96" s="60">
        <v>232</v>
      </c>
      <c r="D96" s="60">
        <v>852</v>
      </c>
      <c r="E96" s="67">
        <f>SUM(F96:J96)</f>
        <v>0</v>
      </c>
      <c r="F96" s="67"/>
      <c r="G96" s="67"/>
      <c r="H96" s="67"/>
      <c r="I96" s="67"/>
      <c r="J96" s="67"/>
      <c r="K96" s="63"/>
    </row>
    <row r="97" spans="1:11" ht="21.75" customHeight="1">
      <c r="A97" s="64" t="s">
        <v>144</v>
      </c>
      <c r="B97" s="60" t="s">
        <v>137</v>
      </c>
      <c r="C97" s="60">
        <v>233</v>
      </c>
      <c r="D97" s="60">
        <v>853</v>
      </c>
      <c r="E97" s="67">
        <f>SUM(J97)</f>
        <v>0</v>
      </c>
      <c r="F97" s="67"/>
      <c r="G97" s="67"/>
      <c r="H97" s="67"/>
      <c r="I97" s="67"/>
      <c r="J97" s="67"/>
      <c r="K97" s="63"/>
    </row>
    <row r="98" spans="1:11" ht="42" customHeight="1">
      <c r="A98" s="64" t="s">
        <v>144</v>
      </c>
      <c r="B98" s="77" t="s">
        <v>74</v>
      </c>
      <c r="C98" s="66">
        <v>260</v>
      </c>
      <c r="D98" s="66" t="s">
        <v>1</v>
      </c>
      <c r="E98" s="67">
        <f>J98+F98</f>
        <v>219604.62</v>
      </c>
      <c r="F98" s="67"/>
      <c r="G98" s="67"/>
      <c r="H98" s="67"/>
      <c r="I98" s="67"/>
      <c r="J98" s="67">
        <f>SUM(J99)</f>
        <v>219604.62</v>
      </c>
      <c r="K98" s="67"/>
    </row>
    <row r="99" spans="1:11" ht="45.75" customHeight="1">
      <c r="A99" s="64" t="s">
        <v>144</v>
      </c>
      <c r="B99" s="71" t="s">
        <v>158</v>
      </c>
      <c r="C99" s="66">
        <v>262</v>
      </c>
      <c r="D99" s="66">
        <v>244</v>
      </c>
      <c r="E99" s="67">
        <f>J99+F99</f>
        <v>219604.62</v>
      </c>
      <c r="F99" s="67"/>
      <c r="G99" s="67"/>
      <c r="H99" s="67"/>
      <c r="I99" s="67"/>
      <c r="J99" s="67">
        <v>219604.62</v>
      </c>
      <c r="K99" s="67"/>
    </row>
    <row r="100" spans="1:11" ht="35.25" customHeight="1">
      <c r="A100" s="75"/>
      <c r="B100" s="78" t="s">
        <v>166</v>
      </c>
      <c r="C100" s="70">
        <v>300</v>
      </c>
      <c r="D100" s="70" t="s">
        <v>1</v>
      </c>
      <c r="E100" s="76">
        <f>SUM(F100)</f>
        <v>5704.45</v>
      </c>
      <c r="F100" s="76">
        <f>SUM(F103:F104)</f>
        <v>5704.45</v>
      </c>
      <c r="G100" s="76"/>
      <c r="H100" s="76"/>
      <c r="I100" s="76"/>
      <c r="J100" s="76"/>
      <c r="K100" s="67"/>
    </row>
    <row r="101" spans="1:11" ht="21" customHeight="1">
      <c r="A101" s="64"/>
      <c r="B101" s="71" t="s">
        <v>165</v>
      </c>
      <c r="C101" s="66"/>
      <c r="D101" s="66"/>
      <c r="E101" s="67"/>
      <c r="F101" s="67"/>
      <c r="G101" s="67"/>
      <c r="H101" s="67"/>
      <c r="I101" s="67"/>
      <c r="J101" s="67"/>
      <c r="K101" s="67"/>
    </row>
    <row r="102" spans="1:11" ht="12.75">
      <c r="A102" s="64"/>
      <c r="B102" s="71" t="s">
        <v>167</v>
      </c>
      <c r="C102" s="66">
        <v>310</v>
      </c>
      <c r="D102" s="66"/>
      <c r="E102" s="67"/>
      <c r="F102" s="67"/>
      <c r="G102" s="67"/>
      <c r="H102" s="67"/>
      <c r="I102" s="67"/>
      <c r="J102" s="67"/>
      <c r="K102" s="67"/>
    </row>
    <row r="103" spans="1:11" ht="12.75">
      <c r="A103" s="64" t="s">
        <v>111</v>
      </c>
      <c r="B103" s="71" t="s">
        <v>168</v>
      </c>
      <c r="C103" s="66">
        <v>320</v>
      </c>
      <c r="D103" s="66"/>
      <c r="E103" s="67"/>
      <c r="F103" s="67">
        <v>369.49</v>
      </c>
      <c r="G103" s="67"/>
      <c r="H103" s="67"/>
      <c r="I103" s="67"/>
      <c r="J103" s="67"/>
      <c r="K103" s="67"/>
    </row>
    <row r="104" spans="1:11" ht="12.75">
      <c r="A104" s="64" t="s">
        <v>142</v>
      </c>
      <c r="B104" s="71" t="s">
        <v>168</v>
      </c>
      <c r="C104" s="66">
        <v>320</v>
      </c>
      <c r="D104" s="66"/>
      <c r="E104" s="67"/>
      <c r="F104" s="67">
        <v>5334.96</v>
      </c>
      <c r="G104" s="67"/>
      <c r="H104" s="67"/>
      <c r="I104" s="67"/>
      <c r="J104" s="67"/>
      <c r="K104" s="67"/>
    </row>
    <row r="105" spans="1:11" ht="27.75" customHeight="1">
      <c r="A105" s="64"/>
      <c r="B105" s="56" t="s">
        <v>18</v>
      </c>
      <c r="C105" s="56">
        <v>500</v>
      </c>
      <c r="D105" s="56" t="s">
        <v>11</v>
      </c>
      <c r="E105" s="76">
        <f>SUM(F105+J105)</f>
        <v>279506.80000000005</v>
      </c>
      <c r="F105" s="76">
        <f>SUM(F106:F109)</f>
        <v>12882.15</v>
      </c>
      <c r="G105" s="76"/>
      <c r="H105" s="76"/>
      <c r="I105" s="76"/>
      <c r="J105" s="76">
        <f>SUM(J106:J109)</f>
        <v>266624.65</v>
      </c>
      <c r="K105" s="57"/>
    </row>
    <row r="106" spans="1:11" ht="135">
      <c r="A106" s="59" t="s">
        <v>111</v>
      </c>
      <c r="B106" s="100" t="s">
        <v>117</v>
      </c>
      <c r="C106" s="60">
        <v>510</v>
      </c>
      <c r="D106" s="60"/>
      <c r="E106" s="67">
        <f>SUM(F106:K106)</f>
        <v>12882.15</v>
      </c>
      <c r="F106" s="67">
        <v>12882.15</v>
      </c>
      <c r="G106" s="67"/>
      <c r="H106" s="67"/>
      <c r="I106" s="67"/>
      <c r="J106" s="67"/>
      <c r="K106" s="63"/>
    </row>
    <row r="107" spans="1:11" ht="78.75">
      <c r="A107" s="59" t="s">
        <v>162</v>
      </c>
      <c r="B107" s="108" t="s">
        <v>182</v>
      </c>
      <c r="C107" s="60">
        <v>510</v>
      </c>
      <c r="D107" s="60"/>
      <c r="E107" s="67">
        <f>SUM(F107:K107)</f>
        <v>106014.1</v>
      </c>
      <c r="F107" s="67"/>
      <c r="G107" s="67"/>
      <c r="H107" s="67"/>
      <c r="I107" s="67"/>
      <c r="J107" s="67">
        <v>106014.1</v>
      </c>
      <c r="K107" s="63"/>
    </row>
    <row r="108" spans="1:11" ht="78.75">
      <c r="A108" s="59" t="s">
        <v>107</v>
      </c>
      <c r="B108" s="99" t="s">
        <v>119</v>
      </c>
      <c r="C108" s="60">
        <v>520</v>
      </c>
      <c r="D108" s="60"/>
      <c r="E108" s="67">
        <f>SUM(F108:K108)</f>
        <v>141005.93</v>
      </c>
      <c r="F108" s="67"/>
      <c r="G108" s="67"/>
      <c r="H108" s="67"/>
      <c r="I108" s="67"/>
      <c r="J108" s="67">
        <v>141005.93</v>
      </c>
      <c r="K108" s="63"/>
    </row>
    <row r="109" spans="1:11" ht="67.5">
      <c r="A109" s="59" t="s">
        <v>144</v>
      </c>
      <c r="B109" s="99" t="s">
        <v>146</v>
      </c>
      <c r="C109" s="60">
        <v>520</v>
      </c>
      <c r="D109" s="60"/>
      <c r="E109" s="67">
        <f>SUM(F109:J109)</f>
        <v>19604.62</v>
      </c>
      <c r="F109" s="67"/>
      <c r="G109" s="67"/>
      <c r="H109" s="67"/>
      <c r="I109" s="67"/>
      <c r="J109" s="67">
        <v>19604.62</v>
      </c>
      <c r="K109" s="63"/>
    </row>
    <row r="110" ht="12.75">
      <c r="A110" s="35"/>
    </row>
  </sheetData>
  <sheetProtection/>
  <mergeCells count="25">
    <mergeCell ref="I9:I10"/>
    <mergeCell ref="J9:J10"/>
    <mergeCell ref="K9:K10"/>
    <mergeCell ref="F6:F7"/>
    <mergeCell ref="G6:G7"/>
    <mergeCell ref="H6:H7"/>
    <mergeCell ref="I6:I7"/>
    <mergeCell ref="J6:K6"/>
    <mergeCell ref="A9:A10"/>
    <mergeCell ref="C9:C10"/>
    <mergeCell ref="D9:D10"/>
    <mergeCell ref="E9:E10"/>
    <mergeCell ref="F9:F10"/>
    <mergeCell ref="B1:H1"/>
    <mergeCell ref="G9:G10"/>
    <mergeCell ref="H9:H10"/>
    <mergeCell ref="J1:K1"/>
    <mergeCell ref="B2:H2"/>
    <mergeCell ref="A4:A7"/>
    <mergeCell ref="B4:B7"/>
    <mergeCell ref="C4:C7"/>
    <mergeCell ref="D4:D7"/>
    <mergeCell ref="E4:K4"/>
    <mergeCell ref="E5:E7"/>
    <mergeCell ref="F5:K5"/>
  </mergeCells>
  <printOptions/>
  <pageMargins left="0.2" right="0.2" top="0.36" bottom="0.48" header="0.2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89"/>
  <sheetViews>
    <sheetView zoomScalePageLayoutView="0" workbookViewId="0" topLeftCell="A16">
      <selection activeCell="G27" sqref="G27"/>
    </sheetView>
  </sheetViews>
  <sheetFormatPr defaultColWidth="9.00390625" defaultRowHeight="12.75"/>
  <cols>
    <col min="1" max="1" width="7.875" style="0" customWidth="1"/>
    <col min="2" max="2" width="22.00390625" style="0" customWidth="1"/>
    <col min="3" max="3" width="4.00390625" style="0" customWidth="1"/>
    <col min="4" max="4" width="5.00390625" style="0" customWidth="1"/>
    <col min="5" max="5" width="11.00390625" style="0" customWidth="1"/>
    <col min="6" max="6" width="11.25390625" style="0" customWidth="1"/>
    <col min="7" max="7" width="8.875" style="0" customWidth="1"/>
    <col min="8" max="8" width="7.375" style="0" customWidth="1"/>
    <col min="9" max="9" width="5.125" style="0" customWidth="1"/>
    <col min="10" max="10" width="10.375" style="0" customWidth="1"/>
    <col min="11" max="11" width="4.875" style="0" customWidth="1"/>
    <col min="13" max="13" width="10.625" style="0" bestFit="1" customWidth="1"/>
  </cols>
  <sheetData>
    <row r="1" spans="1:11" ht="36.75" customHeight="1">
      <c r="A1" s="26"/>
      <c r="B1" s="172" t="s">
        <v>63</v>
      </c>
      <c r="C1" s="172"/>
      <c r="D1" s="172"/>
      <c r="E1" s="172"/>
      <c r="F1" s="172"/>
      <c r="G1" s="172"/>
      <c r="H1" s="172"/>
      <c r="I1" s="22"/>
      <c r="J1" s="162" t="s">
        <v>96</v>
      </c>
      <c r="K1" s="162"/>
    </row>
    <row r="2" spans="1:11" ht="18" customHeight="1">
      <c r="A2" s="26"/>
      <c r="B2" s="171" t="s">
        <v>187</v>
      </c>
      <c r="C2" s="171"/>
      <c r="D2" s="171"/>
      <c r="E2" s="171"/>
      <c r="F2" s="171"/>
      <c r="G2" s="171"/>
      <c r="H2" s="171"/>
      <c r="I2" s="22"/>
      <c r="J2" s="22"/>
      <c r="K2" s="22"/>
    </row>
    <row r="3" spans="1:11" ht="12.75" customHeight="1">
      <c r="A3" s="164" t="s">
        <v>110</v>
      </c>
      <c r="B3" s="165" t="s">
        <v>39</v>
      </c>
      <c r="C3" s="165" t="s">
        <v>16</v>
      </c>
      <c r="D3" s="165" t="s">
        <v>75</v>
      </c>
      <c r="E3" s="165" t="s">
        <v>64</v>
      </c>
      <c r="F3" s="165"/>
      <c r="G3" s="165"/>
      <c r="H3" s="165"/>
      <c r="I3" s="165"/>
      <c r="J3" s="165"/>
      <c r="K3" s="165"/>
    </row>
    <row r="4" spans="1:11" ht="12.75">
      <c r="A4" s="164"/>
      <c r="B4" s="165"/>
      <c r="C4" s="165"/>
      <c r="D4" s="165"/>
      <c r="E4" s="165" t="s">
        <v>65</v>
      </c>
      <c r="F4" s="165" t="s">
        <v>42</v>
      </c>
      <c r="G4" s="165"/>
      <c r="H4" s="165"/>
      <c r="I4" s="165"/>
      <c r="J4" s="165"/>
      <c r="K4" s="165"/>
    </row>
    <row r="5" spans="1:11" ht="12.75" customHeight="1">
      <c r="A5" s="164"/>
      <c r="B5" s="165"/>
      <c r="C5" s="165"/>
      <c r="D5" s="165"/>
      <c r="E5" s="165"/>
      <c r="F5" s="165" t="s">
        <v>77</v>
      </c>
      <c r="G5" s="165" t="s">
        <v>118</v>
      </c>
      <c r="H5" s="165" t="s">
        <v>76</v>
      </c>
      <c r="I5" s="165" t="s">
        <v>66</v>
      </c>
      <c r="J5" s="165" t="s">
        <v>67</v>
      </c>
      <c r="K5" s="165"/>
    </row>
    <row r="6" spans="1:11" ht="90" customHeight="1">
      <c r="A6" s="164"/>
      <c r="B6" s="165"/>
      <c r="C6" s="165"/>
      <c r="D6" s="165"/>
      <c r="E6" s="165"/>
      <c r="F6" s="165"/>
      <c r="G6" s="165"/>
      <c r="H6" s="165"/>
      <c r="I6" s="165"/>
      <c r="J6" s="53" t="s">
        <v>65</v>
      </c>
      <c r="K6" s="53" t="s">
        <v>68</v>
      </c>
    </row>
    <row r="7" spans="1:11" ht="12.75">
      <c r="A7" s="54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</row>
    <row r="8" spans="1:11" ht="25.5" customHeight="1">
      <c r="A8" s="166"/>
      <c r="B8" s="121" t="s">
        <v>69</v>
      </c>
      <c r="C8" s="167">
        <v>100</v>
      </c>
      <c r="D8" s="167" t="s">
        <v>11</v>
      </c>
      <c r="E8" s="168">
        <f>SUM(F8:J9)</f>
        <v>31997371</v>
      </c>
      <c r="F8" s="168">
        <f>SUM(F11)</f>
        <v>28184600</v>
      </c>
      <c r="G8" s="168">
        <f>SUM(G11)</f>
        <v>0</v>
      </c>
      <c r="H8" s="168"/>
      <c r="I8" s="168"/>
      <c r="J8" s="168">
        <f>J11</f>
        <v>3812771</v>
      </c>
      <c r="K8" s="168"/>
    </row>
    <row r="9" spans="1:11" ht="9.75" customHeight="1">
      <c r="A9" s="166"/>
      <c r="B9" s="121" t="s">
        <v>42</v>
      </c>
      <c r="C9" s="167"/>
      <c r="D9" s="167"/>
      <c r="E9" s="168"/>
      <c r="F9" s="168"/>
      <c r="G9" s="168"/>
      <c r="H9" s="168"/>
      <c r="I9" s="168"/>
      <c r="J9" s="168"/>
      <c r="K9" s="168"/>
    </row>
    <row r="10" spans="1:11" ht="12.75">
      <c r="A10" s="55"/>
      <c r="B10" s="55" t="s">
        <v>70</v>
      </c>
      <c r="C10" s="56">
        <v>110</v>
      </c>
      <c r="D10" s="56"/>
      <c r="E10" s="57"/>
      <c r="F10" s="57"/>
      <c r="G10" s="57"/>
      <c r="H10" s="57"/>
      <c r="I10" s="57"/>
      <c r="J10" s="57"/>
      <c r="K10" s="57"/>
    </row>
    <row r="11" spans="1:11" ht="23.25" customHeight="1">
      <c r="A11" s="59"/>
      <c r="B11" s="56" t="s">
        <v>128</v>
      </c>
      <c r="C11" s="60">
        <v>120</v>
      </c>
      <c r="D11" s="60"/>
      <c r="E11" s="57">
        <f>SUM(F11:J11)</f>
        <v>31997371</v>
      </c>
      <c r="F11" s="57">
        <f>SUM(F12+F13+F14+F15)</f>
        <v>28184600</v>
      </c>
      <c r="G11" s="57">
        <f>SUM(G16)</f>
        <v>0</v>
      </c>
      <c r="H11" s="63" t="s">
        <v>11</v>
      </c>
      <c r="I11" s="63"/>
      <c r="J11" s="57">
        <f>SUM(J17+J19+J20+J18)</f>
        <v>3812771</v>
      </c>
      <c r="K11" s="74"/>
    </row>
    <row r="12" spans="1:11" ht="66.75" customHeight="1">
      <c r="A12" s="60" t="s">
        <v>104</v>
      </c>
      <c r="B12" s="60" t="s">
        <v>106</v>
      </c>
      <c r="C12" s="60"/>
      <c r="D12" s="60">
        <v>130</v>
      </c>
      <c r="E12" s="63">
        <f>J12+F12</f>
        <v>7863400</v>
      </c>
      <c r="F12" s="63">
        <v>7863400</v>
      </c>
      <c r="G12" s="57"/>
      <c r="H12" s="57"/>
      <c r="I12" s="57"/>
      <c r="J12" s="57"/>
      <c r="K12" s="57"/>
    </row>
    <row r="13" spans="1:11" ht="137.25" customHeight="1">
      <c r="A13" s="60" t="s">
        <v>111</v>
      </c>
      <c r="B13" s="60" t="s">
        <v>113</v>
      </c>
      <c r="C13" s="60"/>
      <c r="D13" s="60">
        <v>130</v>
      </c>
      <c r="E13" s="63">
        <f>J13+F13</f>
        <v>14958700</v>
      </c>
      <c r="F13" s="63">
        <v>14958700</v>
      </c>
      <c r="G13" s="57"/>
      <c r="H13" s="57"/>
      <c r="I13" s="57"/>
      <c r="J13" s="57"/>
      <c r="K13" s="57"/>
    </row>
    <row r="14" spans="1:11" ht="122.25" customHeight="1">
      <c r="A14" s="59" t="s">
        <v>112</v>
      </c>
      <c r="B14" s="60" t="s">
        <v>105</v>
      </c>
      <c r="C14" s="60"/>
      <c r="D14" s="60">
        <v>130</v>
      </c>
      <c r="E14" s="63">
        <f>J14+F14</f>
        <v>215400</v>
      </c>
      <c r="F14" s="63">
        <v>215400</v>
      </c>
      <c r="G14" s="57"/>
      <c r="H14" s="57"/>
      <c r="I14" s="57"/>
      <c r="J14" s="57"/>
      <c r="K14" s="57"/>
    </row>
    <row r="15" spans="1:11" ht="131.25" customHeight="1">
      <c r="A15" s="60" t="s">
        <v>142</v>
      </c>
      <c r="B15" s="60" t="s">
        <v>113</v>
      </c>
      <c r="C15" s="60"/>
      <c r="D15" s="60">
        <v>130</v>
      </c>
      <c r="E15" s="63">
        <f>J15+F15</f>
        <v>5147100</v>
      </c>
      <c r="F15" s="63">
        <v>5147100</v>
      </c>
      <c r="G15" s="57"/>
      <c r="H15" s="57"/>
      <c r="I15" s="57"/>
      <c r="J15" s="57"/>
      <c r="K15" s="57"/>
    </row>
    <row r="16" spans="1:11" ht="69" customHeight="1">
      <c r="A16" s="60" t="s">
        <v>179</v>
      </c>
      <c r="B16" s="125" t="s">
        <v>180</v>
      </c>
      <c r="C16" s="60"/>
      <c r="D16" s="60">
        <v>180</v>
      </c>
      <c r="E16" s="63"/>
      <c r="F16" s="63"/>
      <c r="G16" s="63"/>
      <c r="H16" s="57"/>
      <c r="I16" s="57"/>
      <c r="J16" s="57"/>
      <c r="K16" s="57"/>
    </row>
    <row r="17" spans="1:11" ht="80.25" customHeight="1">
      <c r="A17" s="64" t="s">
        <v>140</v>
      </c>
      <c r="B17" s="65" t="s">
        <v>139</v>
      </c>
      <c r="C17" s="66"/>
      <c r="D17" s="66">
        <v>130</v>
      </c>
      <c r="E17" s="67">
        <f>SUM(J17)</f>
        <v>105600</v>
      </c>
      <c r="F17" s="67"/>
      <c r="G17" s="67"/>
      <c r="H17" s="76"/>
      <c r="I17" s="76"/>
      <c r="J17" s="67">
        <v>105600</v>
      </c>
      <c r="K17" s="76"/>
    </row>
    <row r="18" spans="1:11" ht="104.25" customHeight="1">
      <c r="A18" s="64" t="s">
        <v>162</v>
      </c>
      <c r="B18" s="65" t="s">
        <v>161</v>
      </c>
      <c r="C18" s="66"/>
      <c r="D18" s="66">
        <v>130</v>
      </c>
      <c r="E18" s="67">
        <f>SUM(J18)</f>
        <v>1063131</v>
      </c>
      <c r="F18" s="67"/>
      <c r="G18" s="67"/>
      <c r="H18" s="76"/>
      <c r="I18" s="76"/>
      <c r="J18" s="67">
        <v>1063131</v>
      </c>
      <c r="K18" s="76"/>
    </row>
    <row r="19" spans="1:11" ht="87.75" customHeight="1">
      <c r="A19" s="59" t="s">
        <v>107</v>
      </c>
      <c r="B19" s="60" t="s">
        <v>129</v>
      </c>
      <c r="C19" s="56"/>
      <c r="D19" s="60">
        <v>130</v>
      </c>
      <c r="E19" s="63">
        <f>J19</f>
        <v>2444040</v>
      </c>
      <c r="F19" s="63"/>
      <c r="G19" s="63"/>
      <c r="H19" s="63"/>
      <c r="I19" s="63"/>
      <c r="J19" s="63">
        <v>2444040</v>
      </c>
      <c r="K19" s="57"/>
    </row>
    <row r="20" spans="1:11" ht="75" customHeight="1">
      <c r="A20" s="64" t="s">
        <v>144</v>
      </c>
      <c r="B20" s="71" t="s">
        <v>143</v>
      </c>
      <c r="C20" s="66"/>
      <c r="D20" s="66">
        <v>180</v>
      </c>
      <c r="E20" s="67">
        <f>SUM(J20)</f>
        <v>200000</v>
      </c>
      <c r="F20" s="67"/>
      <c r="G20" s="67"/>
      <c r="H20" s="67"/>
      <c r="I20" s="67"/>
      <c r="J20" s="67">
        <v>200000</v>
      </c>
      <c r="K20" s="67"/>
    </row>
    <row r="21" spans="1:11" ht="35.25" customHeight="1">
      <c r="A21" s="59"/>
      <c r="B21" s="60" t="s">
        <v>130</v>
      </c>
      <c r="C21" s="60">
        <v>130</v>
      </c>
      <c r="D21" s="60"/>
      <c r="E21" s="63"/>
      <c r="F21" s="63"/>
      <c r="G21" s="63"/>
      <c r="H21" s="63"/>
      <c r="I21" s="63"/>
      <c r="J21" s="57"/>
      <c r="K21" s="57"/>
    </row>
    <row r="22" spans="1:11" ht="20.25" customHeight="1">
      <c r="A22" s="59"/>
      <c r="B22" s="60" t="s">
        <v>123</v>
      </c>
      <c r="C22" s="60">
        <v>140</v>
      </c>
      <c r="D22" s="60"/>
      <c r="E22" s="63"/>
      <c r="F22" s="63" t="s">
        <v>11</v>
      </c>
      <c r="G22" s="63" t="s">
        <v>11</v>
      </c>
      <c r="H22" s="63" t="s">
        <v>11</v>
      </c>
      <c r="I22" s="63" t="s">
        <v>11</v>
      </c>
      <c r="J22" s="63"/>
      <c r="K22" s="63" t="s">
        <v>11</v>
      </c>
    </row>
    <row r="23" spans="1:11" ht="25.5" customHeight="1">
      <c r="A23" s="59"/>
      <c r="B23" s="60" t="s">
        <v>124</v>
      </c>
      <c r="C23" s="60">
        <v>150</v>
      </c>
      <c r="D23" s="72">
        <v>180</v>
      </c>
      <c r="E23" s="63"/>
      <c r="F23" s="63" t="s">
        <v>11</v>
      </c>
      <c r="G23" s="63"/>
      <c r="H23" s="63"/>
      <c r="I23" s="63" t="s">
        <v>11</v>
      </c>
      <c r="J23" s="63" t="s">
        <v>11</v>
      </c>
      <c r="K23" s="63" t="s">
        <v>11</v>
      </c>
    </row>
    <row r="24" spans="1:11" ht="20.25" customHeight="1">
      <c r="A24" s="59"/>
      <c r="B24" s="60" t="s">
        <v>125</v>
      </c>
      <c r="C24" s="60">
        <v>160</v>
      </c>
      <c r="D24" s="60"/>
      <c r="E24" s="63"/>
      <c r="F24" s="63" t="s">
        <v>11</v>
      </c>
      <c r="G24" s="63" t="s">
        <v>11</v>
      </c>
      <c r="H24" s="63" t="s">
        <v>11</v>
      </c>
      <c r="I24" s="63" t="s">
        <v>11</v>
      </c>
      <c r="J24" s="63"/>
      <c r="K24" s="63"/>
    </row>
    <row r="25" spans="1:11" ht="29.25" customHeight="1">
      <c r="A25" s="59"/>
      <c r="B25" s="60" t="s">
        <v>71</v>
      </c>
      <c r="C25" s="60">
        <v>180</v>
      </c>
      <c r="D25" s="60" t="s">
        <v>11</v>
      </c>
      <c r="E25" s="63"/>
      <c r="F25" s="63" t="s">
        <v>11</v>
      </c>
      <c r="G25" s="63" t="s">
        <v>11</v>
      </c>
      <c r="H25" s="63" t="s">
        <v>11</v>
      </c>
      <c r="I25" s="63" t="s">
        <v>11</v>
      </c>
      <c r="J25" s="63"/>
      <c r="K25" s="63" t="s">
        <v>11</v>
      </c>
    </row>
    <row r="26" spans="1:13" ht="29.25" customHeight="1">
      <c r="A26" s="96"/>
      <c r="B26" s="121" t="s">
        <v>131</v>
      </c>
      <c r="C26" s="121"/>
      <c r="D26" s="121"/>
      <c r="E26" s="122">
        <f>SUM(F26:J26)</f>
        <v>31997371</v>
      </c>
      <c r="F26" s="122">
        <f>SUM(F28+F43+F49+F54)</f>
        <v>28184600</v>
      </c>
      <c r="G26" s="129">
        <f>SUM(G59)</f>
        <v>0</v>
      </c>
      <c r="H26" s="122"/>
      <c r="I26" s="122"/>
      <c r="J26" s="122">
        <f>J72+J63+J76+J67</f>
        <v>3812771</v>
      </c>
      <c r="K26" s="122"/>
      <c r="M26" s="30"/>
    </row>
    <row r="27" spans="1:11" ht="19.5" customHeight="1">
      <c r="A27" s="59"/>
      <c r="B27" s="60" t="s">
        <v>132</v>
      </c>
      <c r="C27" s="60"/>
      <c r="D27" s="60"/>
      <c r="E27" s="63"/>
      <c r="F27" s="63"/>
      <c r="G27" s="63"/>
      <c r="H27" s="63"/>
      <c r="I27" s="63"/>
      <c r="J27" s="63"/>
      <c r="K27" s="63"/>
    </row>
    <row r="28" spans="1:11" ht="77.25" customHeight="1">
      <c r="A28" s="104" t="s">
        <v>104</v>
      </c>
      <c r="B28" s="94" t="s">
        <v>103</v>
      </c>
      <c r="C28" s="94"/>
      <c r="D28" s="94"/>
      <c r="E28" s="95">
        <f>E29</f>
        <v>7863400</v>
      </c>
      <c r="F28" s="95">
        <f>F29</f>
        <v>7863400</v>
      </c>
      <c r="G28" s="95"/>
      <c r="H28" s="95"/>
      <c r="I28" s="95"/>
      <c r="J28" s="95"/>
      <c r="K28" s="95"/>
    </row>
    <row r="29" spans="1:11" ht="21" customHeight="1">
      <c r="A29" s="120"/>
      <c r="B29" s="101" t="s">
        <v>72</v>
      </c>
      <c r="C29" s="101">
        <v>200</v>
      </c>
      <c r="D29" s="101" t="s">
        <v>11</v>
      </c>
      <c r="E29" s="102">
        <f>J29+F29</f>
        <v>7863400</v>
      </c>
      <c r="F29" s="102">
        <f>SUM(F30+F35+F40)</f>
        <v>7863400</v>
      </c>
      <c r="G29" s="102"/>
      <c r="H29" s="102"/>
      <c r="I29" s="102"/>
      <c r="J29" s="102"/>
      <c r="K29" s="102"/>
    </row>
    <row r="30" spans="1:11" ht="25.5" customHeight="1">
      <c r="A30" s="59"/>
      <c r="B30" s="73" t="s">
        <v>73</v>
      </c>
      <c r="C30" s="60">
        <v>210</v>
      </c>
      <c r="D30" s="60">
        <v>110</v>
      </c>
      <c r="E30" s="63">
        <f aca="true" t="shared" si="0" ref="E30:E36">F30+J30</f>
        <v>4519770</v>
      </c>
      <c r="F30" s="63">
        <f>F32+F34+F33</f>
        <v>4519770</v>
      </c>
      <c r="G30" s="63"/>
      <c r="H30" s="63"/>
      <c r="I30" s="63"/>
      <c r="J30" s="63"/>
      <c r="K30" s="63"/>
    </row>
    <row r="31" spans="1:11" ht="11.25" customHeight="1">
      <c r="A31" s="59"/>
      <c r="B31" s="60" t="s">
        <v>55</v>
      </c>
      <c r="C31" s="60"/>
      <c r="D31" s="60"/>
      <c r="E31" s="63"/>
      <c r="F31" s="63"/>
      <c r="G31" s="63"/>
      <c r="H31" s="63"/>
      <c r="I31" s="63"/>
      <c r="J31" s="63"/>
      <c r="K31" s="63"/>
    </row>
    <row r="32" spans="1:11" ht="22.5" customHeight="1">
      <c r="A32" s="59" t="s">
        <v>104</v>
      </c>
      <c r="B32" s="60" t="s">
        <v>133</v>
      </c>
      <c r="C32" s="60">
        <v>211</v>
      </c>
      <c r="D32" s="60">
        <v>111</v>
      </c>
      <c r="E32" s="63">
        <v>2614799.99</v>
      </c>
      <c r="F32" s="63">
        <v>3469800</v>
      </c>
      <c r="G32" s="63"/>
      <c r="H32" s="63"/>
      <c r="I32" s="63"/>
      <c r="J32" s="63"/>
      <c r="K32" s="63"/>
    </row>
    <row r="33" spans="1:11" ht="32.25" customHeight="1">
      <c r="A33" s="59" t="s">
        <v>104</v>
      </c>
      <c r="B33" s="60" t="s">
        <v>147</v>
      </c>
      <c r="C33" s="60">
        <v>212</v>
      </c>
      <c r="D33" s="60">
        <v>112</v>
      </c>
      <c r="E33" s="63">
        <v>2070</v>
      </c>
      <c r="F33" s="63">
        <v>2070</v>
      </c>
      <c r="G33" s="63"/>
      <c r="H33" s="63"/>
      <c r="I33" s="63"/>
      <c r="J33" s="63"/>
      <c r="K33" s="63"/>
    </row>
    <row r="34" spans="1:11" ht="22.5" customHeight="1">
      <c r="A34" s="59" t="s">
        <v>104</v>
      </c>
      <c r="B34" s="60" t="s">
        <v>134</v>
      </c>
      <c r="C34" s="60">
        <v>213</v>
      </c>
      <c r="D34" s="60">
        <v>119</v>
      </c>
      <c r="E34" s="63">
        <v>789599.96</v>
      </c>
      <c r="F34" s="63">
        <v>1047900</v>
      </c>
      <c r="G34" s="63"/>
      <c r="H34" s="63"/>
      <c r="I34" s="63"/>
      <c r="J34" s="63"/>
      <c r="K34" s="63"/>
    </row>
    <row r="35" spans="1:11" ht="38.25" customHeight="1">
      <c r="A35" s="59" t="s">
        <v>104</v>
      </c>
      <c r="B35" s="73" t="s">
        <v>126</v>
      </c>
      <c r="C35" s="60">
        <v>230</v>
      </c>
      <c r="D35" s="60">
        <v>850</v>
      </c>
      <c r="E35" s="63">
        <f t="shared" si="0"/>
        <v>231792</v>
      </c>
      <c r="F35" s="63">
        <f>F37</f>
        <v>231792</v>
      </c>
      <c r="G35" s="63"/>
      <c r="H35" s="63"/>
      <c r="I35" s="63"/>
      <c r="J35" s="63"/>
      <c r="K35" s="63"/>
    </row>
    <row r="36" spans="1:11" ht="15" customHeight="1">
      <c r="A36" s="59"/>
      <c r="B36" s="60" t="s">
        <v>41</v>
      </c>
      <c r="C36" s="60"/>
      <c r="D36" s="60"/>
      <c r="E36" s="63">
        <f t="shared" si="0"/>
        <v>0</v>
      </c>
      <c r="F36" s="63"/>
      <c r="G36" s="63"/>
      <c r="H36" s="63"/>
      <c r="I36" s="63"/>
      <c r="J36" s="63"/>
      <c r="K36" s="63"/>
    </row>
    <row r="37" spans="1:11" ht="41.25" customHeight="1">
      <c r="A37" s="59" t="s">
        <v>104</v>
      </c>
      <c r="B37" s="60" t="s">
        <v>135</v>
      </c>
      <c r="C37" s="60">
        <v>231</v>
      </c>
      <c r="D37" s="60">
        <v>851</v>
      </c>
      <c r="E37" s="63" t="e">
        <f>SUM(#REF!)</f>
        <v>#REF!</v>
      </c>
      <c r="F37" s="63">
        <v>231792</v>
      </c>
      <c r="G37" s="63"/>
      <c r="H37" s="63"/>
      <c r="I37" s="63"/>
      <c r="J37" s="63"/>
      <c r="K37" s="63"/>
    </row>
    <row r="38" spans="1:11" ht="30.75" customHeight="1">
      <c r="A38" s="59"/>
      <c r="B38" s="60" t="s">
        <v>136</v>
      </c>
      <c r="C38" s="60">
        <v>232</v>
      </c>
      <c r="D38" s="60">
        <v>852</v>
      </c>
      <c r="E38" s="63"/>
      <c r="F38" s="63"/>
      <c r="G38" s="63"/>
      <c r="H38" s="63"/>
      <c r="I38" s="63"/>
      <c r="J38" s="63"/>
      <c r="K38" s="63"/>
    </row>
    <row r="39" spans="1:11" ht="15.75" customHeight="1">
      <c r="A39" s="59"/>
      <c r="B39" s="60" t="s">
        <v>137</v>
      </c>
      <c r="C39" s="60">
        <v>233</v>
      </c>
      <c r="D39" s="60">
        <v>853</v>
      </c>
      <c r="E39" s="63"/>
      <c r="F39" s="63"/>
      <c r="G39" s="63"/>
      <c r="H39" s="63"/>
      <c r="I39" s="63"/>
      <c r="J39" s="63"/>
      <c r="K39" s="63"/>
    </row>
    <row r="40" spans="1:11" ht="27.75" customHeight="1">
      <c r="A40" s="59"/>
      <c r="B40" s="73" t="s">
        <v>74</v>
      </c>
      <c r="C40" s="60">
        <v>260</v>
      </c>
      <c r="D40" s="60" t="s">
        <v>1</v>
      </c>
      <c r="E40" s="63">
        <f>J40+F40</f>
        <v>3111838</v>
      </c>
      <c r="F40" s="63">
        <v>3111838</v>
      </c>
      <c r="G40" s="63"/>
      <c r="H40" s="63"/>
      <c r="I40" s="63"/>
      <c r="J40" s="74"/>
      <c r="K40" s="63"/>
    </row>
    <row r="41" spans="1:11" ht="18" customHeight="1">
      <c r="A41" s="59"/>
      <c r="B41" s="60" t="s">
        <v>41</v>
      </c>
      <c r="C41" s="60"/>
      <c r="D41" s="60"/>
      <c r="E41" s="63"/>
      <c r="F41" s="63"/>
      <c r="G41" s="63"/>
      <c r="H41" s="63"/>
      <c r="I41" s="63"/>
      <c r="J41" s="74"/>
      <c r="K41" s="63"/>
    </row>
    <row r="42" spans="1:11" ht="33.75" customHeight="1">
      <c r="A42" s="59" t="s">
        <v>104</v>
      </c>
      <c r="B42" s="60" t="s">
        <v>157</v>
      </c>
      <c r="C42" s="60">
        <v>262</v>
      </c>
      <c r="D42" s="60">
        <v>244</v>
      </c>
      <c r="E42" s="63">
        <f>F42+J42</f>
        <v>3111838</v>
      </c>
      <c r="F42" s="63">
        <f>SUM(F40)</f>
        <v>3111838</v>
      </c>
      <c r="G42" s="63"/>
      <c r="H42" s="63"/>
      <c r="I42" s="63"/>
      <c r="J42" s="63"/>
      <c r="K42" s="63"/>
    </row>
    <row r="43" spans="1:11" ht="162" customHeight="1">
      <c r="A43" s="104" t="s">
        <v>111</v>
      </c>
      <c r="B43" s="94" t="s">
        <v>114</v>
      </c>
      <c r="C43" s="94"/>
      <c r="D43" s="94"/>
      <c r="E43" s="95">
        <f>E44</f>
        <v>14958700</v>
      </c>
      <c r="F43" s="95">
        <f>F44</f>
        <v>14958700</v>
      </c>
      <c r="G43" s="95"/>
      <c r="H43" s="95"/>
      <c r="I43" s="95"/>
      <c r="J43" s="95"/>
      <c r="K43" s="95"/>
    </row>
    <row r="44" spans="1:11" ht="31.5" customHeight="1">
      <c r="A44" s="120"/>
      <c r="B44" s="101" t="s">
        <v>72</v>
      </c>
      <c r="C44" s="101">
        <v>200</v>
      </c>
      <c r="D44" s="101" t="s">
        <v>11</v>
      </c>
      <c r="E44" s="102">
        <f>J44+F44</f>
        <v>14958700</v>
      </c>
      <c r="F44" s="102">
        <f>F45</f>
        <v>14958700</v>
      </c>
      <c r="G44" s="102"/>
      <c r="H44" s="102"/>
      <c r="I44" s="102"/>
      <c r="J44" s="102"/>
      <c r="K44" s="102"/>
    </row>
    <row r="45" spans="1:11" ht="27" customHeight="1">
      <c r="A45" s="59"/>
      <c r="B45" s="73" t="s">
        <v>73</v>
      </c>
      <c r="C45" s="60">
        <v>210</v>
      </c>
      <c r="D45" s="60">
        <v>110</v>
      </c>
      <c r="E45" s="63">
        <f>F45+J45</f>
        <v>14958700</v>
      </c>
      <c r="F45" s="63">
        <f>F47+F48</f>
        <v>14958700</v>
      </c>
      <c r="G45" s="63"/>
      <c r="H45" s="63"/>
      <c r="I45" s="63"/>
      <c r="J45" s="63"/>
      <c r="K45" s="63"/>
    </row>
    <row r="46" spans="1:11" ht="21.75" customHeight="1">
      <c r="A46" s="59"/>
      <c r="B46" s="60" t="s">
        <v>55</v>
      </c>
      <c r="C46" s="60"/>
      <c r="D46" s="60"/>
      <c r="E46" s="63"/>
      <c r="F46" s="63"/>
      <c r="G46" s="63"/>
      <c r="H46" s="63"/>
      <c r="I46" s="63"/>
      <c r="J46" s="63"/>
      <c r="K46" s="63"/>
    </row>
    <row r="47" spans="1:11" ht="22.5" customHeight="1">
      <c r="A47" s="59" t="s">
        <v>111</v>
      </c>
      <c r="B47" s="60" t="s">
        <v>133</v>
      </c>
      <c r="C47" s="60">
        <v>211</v>
      </c>
      <c r="D47" s="60">
        <v>111</v>
      </c>
      <c r="E47" s="63">
        <f>F47+J47</f>
        <v>11489000</v>
      </c>
      <c r="F47" s="63">
        <v>11489000</v>
      </c>
      <c r="G47" s="63"/>
      <c r="H47" s="63"/>
      <c r="I47" s="63"/>
      <c r="J47" s="63"/>
      <c r="K47" s="63"/>
    </row>
    <row r="48" spans="1:11" ht="63" customHeight="1">
      <c r="A48" s="59" t="s">
        <v>111</v>
      </c>
      <c r="B48" s="60" t="s">
        <v>134</v>
      </c>
      <c r="C48" s="60">
        <v>213</v>
      </c>
      <c r="D48" s="60">
        <v>119</v>
      </c>
      <c r="E48" s="63">
        <f>F48+J48</f>
        <v>3469700</v>
      </c>
      <c r="F48" s="63">
        <v>3469700</v>
      </c>
      <c r="G48" s="63"/>
      <c r="H48" s="63"/>
      <c r="I48" s="63"/>
      <c r="J48" s="63"/>
      <c r="K48" s="63"/>
    </row>
    <row r="49" spans="1:11" ht="152.25" customHeight="1">
      <c r="A49" s="104" t="s">
        <v>112</v>
      </c>
      <c r="B49" s="94" t="s">
        <v>115</v>
      </c>
      <c r="C49" s="103"/>
      <c r="D49" s="103"/>
      <c r="E49" s="95">
        <f>F49+J49</f>
        <v>215400</v>
      </c>
      <c r="F49" s="95">
        <f>F50</f>
        <v>215400</v>
      </c>
      <c r="G49" s="123"/>
      <c r="H49" s="123"/>
      <c r="I49" s="123"/>
      <c r="J49" s="123"/>
      <c r="K49" s="123"/>
    </row>
    <row r="50" spans="1:11" ht="33.75" customHeight="1">
      <c r="A50" s="120"/>
      <c r="B50" s="101" t="s">
        <v>72</v>
      </c>
      <c r="C50" s="101">
        <v>200</v>
      </c>
      <c r="D50" s="101" t="s">
        <v>11</v>
      </c>
      <c r="E50" s="102">
        <f>J50+F50</f>
        <v>215400</v>
      </c>
      <c r="F50" s="102">
        <f>F51</f>
        <v>215400</v>
      </c>
      <c r="G50" s="102"/>
      <c r="H50" s="102"/>
      <c r="I50" s="102"/>
      <c r="J50" s="102"/>
      <c r="K50" s="102"/>
    </row>
    <row r="51" spans="1:11" ht="32.25" customHeight="1">
      <c r="A51" s="59"/>
      <c r="B51" s="73" t="s">
        <v>74</v>
      </c>
      <c r="C51" s="60">
        <v>260</v>
      </c>
      <c r="D51" s="60" t="s">
        <v>1</v>
      </c>
      <c r="E51" s="63">
        <f>J51+F51</f>
        <v>215400</v>
      </c>
      <c r="F51" s="63">
        <f>SUM(F52)</f>
        <v>215400</v>
      </c>
      <c r="G51" s="63"/>
      <c r="H51" s="63"/>
      <c r="I51" s="63"/>
      <c r="J51" s="74"/>
      <c r="K51" s="63"/>
    </row>
    <row r="52" spans="1:11" ht="24" customHeight="1">
      <c r="A52" s="59" t="s">
        <v>112</v>
      </c>
      <c r="B52" s="60" t="s">
        <v>158</v>
      </c>
      <c r="C52" s="60">
        <v>261</v>
      </c>
      <c r="D52" s="60">
        <v>244</v>
      </c>
      <c r="E52" s="63">
        <f>J52+F52</f>
        <v>215400</v>
      </c>
      <c r="F52" s="63">
        <v>215400</v>
      </c>
      <c r="G52" s="63"/>
      <c r="H52" s="63"/>
      <c r="I52" s="63"/>
      <c r="J52" s="74"/>
      <c r="K52" s="63"/>
    </row>
    <row r="53" spans="1:11" ht="165.75" customHeight="1">
      <c r="A53" s="104" t="s">
        <v>142</v>
      </c>
      <c r="B53" s="94" t="s">
        <v>114</v>
      </c>
      <c r="C53" s="94"/>
      <c r="D53" s="94"/>
      <c r="E53" s="95">
        <f>E54</f>
        <v>5147100</v>
      </c>
      <c r="F53" s="95">
        <f>F54</f>
        <v>5147100</v>
      </c>
      <c r="G53" s="95"/>
      <c r="H53" s="95"/>
      <c r="I53" s="95"/>
      <c r="J53" s="95"/>
      <c r="K53" s="95"/>
    </row>
    <row r="54" spans="1:11" ht="22.5" customHeight="1">
      <c r="A54" s="120"/>
      <c r="B54" s="101" t="s">
        <v>72</v>
      </c>
      <c r="C54" s="101">
        <v>200</v>
      </c>
      <c r="D54" s="101" t="s">
        <v>11</v>
      </c>
      <c r="E54" s="102">
        <f>J54+F54</f>
        <v>5147100</v>
      </c>
      <c r="F54" s="102">
        <f>F55</f>
        <v>5147100</v>
      </c>
      <c r="G54" s="102"/>
      <c r="H54" s="102"/>
      <c r="I54" s="102"/>
      <c r="J54" s="102"/>
      <c r="K54" s="102"/>
    </row>
    <row r="55" spans="1:11" ht="22.5" customHeight="1">
      <c r="A55" s="59"/>
      <c r="B55" s="73" t="s">
        <v>73</v>
      </c>
      <c r="C55" s="60">
        <v>210</v>
      </c>
      <c r="D55" s="60">
        <v>110</v>
      </c>
      <c r="E55" s="63">
        <f>F55+J55</f>
        <v>5147100</v>
      </c>
      <c r="F55" s="63">
        <f>SUM(F57+F58)</f>
        <v>5147100</v>
      </c>
      <c r="G55" s="63"/>
      <c r="H55" s="63"/>
      <c r="I55" s="63"/>
      <c r="J55" s="63"/>
      <c r="K55" s="63"/>
    </row>
    <row r="56" spans="1:11" ht="23.25" customHeight="1">
      <c r="A56" s="59"/>
      <c r="B56" s="60" t="s">
        <v>55</v>
      </c>
      <c r="C56" s="60"/>
      <c r="D56" s="60"/>
      <c r="E56" s="63">
        <f>F56+J56</f>
        <v>0</v>
      </c>
      <c r="F56" s="63"/>
      <c r="G56" s="63"/>
      <c r="H56" s="63"/>
      <c r="I56" s="63"/>
      <c r="J56" s="63"/>
      <c r="K56" s="63"/>
    </row>
    <row r="57" spans="1:11" ht="26.25" customHeight="1">
      <c r="A57" s="59" t="s">
        <v>142</v>
      </c>
      <c r="B57" s="60" t="s">
        <v>133</v>
      </c>
      <c r="C57" s="60">
        <v>211</v>
      </c>
      <c r="D57" s="60">
        <v>111</v>
      </c>
      <c r="E57" s="63">
        <f>F57+J57</f>
        <v>3953200</v>
      </c>
      <c r="F57" s="63">
        <v>3953200</v>
      </c>
      <c r="G57" s="63"/>
      <c r="H57" s="63"/>
      <c r="I57" s="63"/>
      <c r="J57" s="63"/>
      <c r="K57" s="63"/>
    </row>
    <row r="58" spans="1:11" ht="32.25" customHeight="1">
      <c r="A58" s="59" t="s">
        <v>142</v>
      </c>
      <c r="B58" s="60" t="s">
        <v>134</v>
      </c>
      <c r="C58" s="60">
        <v>213</v>
      </c>
      <c r="D58" s="60">
        <v>119</v>
      </c>
      <c r="E58" s="63">
        <f>F58+J58</f>
        <v>1193900</v>
      </c>
      <c r="F58" s="63">
        <v>1193900</v>
      </c>
      <c r="G58" s="63"/>
      <c r="H58" s="63"/>
      <c r="I58" s="63"/>
      <c r="J58" s="63"/>
      <c r="K58" s="63"/>
    </row>
    <row r="59" spans="1:11" ht="75" customHeight="1">
      <c r="A59" s="104" t="s">
        <v>179</v>
      </c>
      <c r="B59" s="119" t="s">
        <v>181</v>
      </c>
      <c r="C59" s="94"/>
      <c r="D59" s="94"/>
      <c r="E59" s="95">
        <f>E60</f>
        <v>0</v>
      </c>
      <c r="F59" s="95"/>
      <c r="G59" s="126">
        <f>SUM(G60)</f>
        <v>0</v>
      </c>
      <c r="H59" s="95"/>
      <c r="I59" s="95"/>
      <c r="J59" s="95"/>
      <c r="K59" s="95"/>
    </row>
    <row r="60" spans="1:11" ht="40.5" customHeight="1">
      <c r="A60" s="120"/>
      <c r="B60" s="101" t="s">
        <v>72</v>
      </c>
      <c r="C60" s="101">
        <v>200</v>
      </c>
      <c r="D60" s="101" t="s">
        <v>11</v>
      </c>
      <c r="E60" s="102">
        <f>SUM(G60)</f>
        <v>0</v>
      </c>
      <c r="F60" s="102"/>
      <c r="G60" s="127">
        <f>SUM(G62)</f>
        <v>0</v>
      </c>
      <c r="H60" s="102"/>
      <c r="I60" s="102"/>
      <c r="J60" s="102"/>
      <c r="K60" s="102"/>
    </row>
    <row r="61" spans="1:11" ht="24.75" customHeight="1">
      <c r="A61" s="59"/>
      <c r="B61" s="73" t="s">
        <v>74</v>
      </c>
      <c r="C61" s="60">
        <v>260</v>
      </c>
      <c r="D61" s="60" t="s">
        <v>1</v>
      </c>
      <c r="E61" s="63">
        <f>SUM(G61)</f>
        <v>0</v>
      </c>
      <c r="F61" s="63"/>
      <c r="G61" s="128">
        <f>SUM(G62)</f>
        <v>0</v>
      </c>
      <c r="H61" s="63"/>
      <c r="I61" s="63"/>
      <c r="J61" s="74"/>
      <c r="K61" s="63"/>
    </row>
    <row r="62" spans="1:11" ht="33.75" customHeight="1">
      <c r="A62" s="55" t="s">
        <v>179</v>
      </c>
      <c r="B62" s="60" t="s">
        <v>138</v>
      </c>
      <c r="C62" s="60">
        <v>261</v>
      </c>
      <c r="D62" s="60">
        <v>244</v>
      </c>
      <c r="E62" s="63">
        <f>SUM(G62)</f>
        <v>0</v>
      </c>
      <c r="F62" s="63"/>
      <c r="G62" s="128"/>
      <c r="H62" s="63"/>
      <c r="I62" s="63"/>
      <c r="J62" s="74"/>
      <c r="K62" s="63"/>
    </row>
    <row r="63" spans="1:11" ht="84.75" customHeight="1">
      <c r="A63" s="112" t="s">
        <v>140</v>
      </c>
      <c r="B63" s="103" t="s">
        <v>141</v>
      </c>
      <c r="C63" s="113"/>
      <c r="D63" s="113"/>
      <c r="E63" s="114">
        <f>E64</f>
        <v>105600</v>
      </c>
      <c r="F63" s="114"/>
      <c r="G63" s="114"/>
      <c r="H63" s="114"/>
      <c r="I63" s="114"/>
      <c r="J63" s="114">
        <f>J64</f>
        <v>105600</v>
      </c>
      <c r="K63" s="118"/>
    </row>
    <row r="64" spans="1:11" ht="32.25" customHeight="1">
      <c r="A64" s="107"/>
      <c r="B64" s="111" t="s">
        <v>72</v>
      </c>
      <c r="C64" s="110">
        <v>200</v>
      </c>
      <c r="D64" s="110" t="s">
        <v>11</v>
      </c>
      <c r="E64" s="109">
        <f>J64+F64</f>
        <v>105600</v>
      </c>
      <c r="F64" s="109"/>
      <c r="G64" s="109"/>
      <c r="H64" s="109"/>
      <c r="I64" s="109"/>
      <c r="J64" s="109">
        <f>J65</f>
        <v>105600</v>
      </c>
      <c r="K64" s="109"/>
    </row>
    <row r="65" spans="1:11" ht="26.25" customHeight="1">
      <c r="A65" s="64"/>
      <c r="B65" s="77" t="s">
        <v>74</v>
      </c>
      <c r="C65" s="66">
        <v>260</v>
      </c>
      <c r="D65" s="66" t="s">
        <v>1</v>
      </c>
      <c r="E65" s="67">
        <f>J65+F65</f>
        <v>105600</v>
      </c>
      <c r="F65" s="67"/>
      <c r="G65" s="67"/>
      <c r="H65" s="67"/>
      <c r="I65" s="67"/>
      <c r="J65" s="67">
        <f>SUM(J66:J66)</f>
        <v>105600</v>
      </c>
      <c r="K65" s="67"/>
    </row>
    <row r="66" spans="1:11" ht="36" customHeight="1">
      <c r="A66" s="64" t="s">
        <v>140</v>
      </c>
      <c r="B66" s="71" t="s">
        <v>158</v>
      </c>
      <c r="C66" s="66">
        <v>262</v>
      </c>
      <c r="D66" s="66">
        <v>244</v>
      </c>
      <c r="E66" s="67">
        <f>J66+F66</f>
        <v>105600</v>
      </c>
      <c r="F66" s="67"/>
      <c r="G66" s="67"/>
      <c r="H66" s="67"/>
      <c r="I66" s="67"/>
      <c r="J66" s="67">
        <v>105600</v>
      </c>
      <c r="K66" s="67"/>
    </row>
    <row r="67" spans="1:11" ht="104.25" customHeight="1">
      <c r="A67" s="112" t="s">
        <v>162</v>
      </c>
      <c r="B67" s="103" t="s">
        <v>164</v>
      </c>
      <c r="C67" s="113"/>
      <c r="D67" s="113"/>
      <c r="E67" s="114">
        <f>E68</f>
        <v>1063131</v>
      </c>
      <c r="F67" s="114"/>
      <c r="G67" s="114"/>
      <c r="H67" s="114"/>
      <c r="I67" s="114"/>
      <c r="J67" s="114">
        <f>SUM(J68)</f>
        <v>1063131</v>
      </c>
      <c r="K67" s="118"/>
    </row>
    <row r="68" spans="1:11" ht="23.25" customHeight="1">
      <c r="A68" s="107"/>
      <c r="B68" s="111" t="s">
        <v>72</v>
      </c>
      <c r="C68" s="110">
        <v>200</v>
      </c>
      <c r="D68" s="110" t="s">
        <v>11</v>
      </c>
      <c r="E68" s="109">
        <f>J68+F68</f>
        <v>1063131</v>
      </c>
      <c r="F68" s="109"/>
      <c r="G68" s="109"/>
      <c r="H68" s="109"/>
      <c r="I68" s="109"/>
      <c r="J68" s="109">
        <f>J69</f>
        <v>1063131</v>
      </c>
      <c r="K68" s="109"/>
    </row>
    <row r="69" spans="1:11" ht="33.75" customHeight="1">
      <c r="A69" s="64"/>
      <c r="B69" s="77" t="s">
        <v>74</v>
      </c>
      <c r="C69" s="66">
        <v>260</v>
      </c>
      <c r="D69" s="66" t="s">
        <v>1</v>
      </c>
      <c r="E69" s="67">
        <f>J69+F69</f>
        <v>1063131</v>
      </c>
      <c r="F69" s="67"/>
      <c r="G69" s="67"/>
      <c r="H69" s="67"/>
      <c r="I69" s="67"/>
      <c r="J69" s="67">
        <f>SUM(J70:J70)</f>
        <v>1063131</v>
      </c>
      <c r="K69" s="67"/>
    </row>
    <row r="70" spans="1:11" ht="22.5">
      <c r="A70" s="64" t="s">
        <v>162</v>
      </c>
      <c r="B70" s="71" t="s">
        <v>158</v>
      </c>
      <c r="C70" s="66">
        <v>262</v>
      </c>
      <c r="D70" s="66">
        <v>244</v>
      </c>
      <c r="E70" s="67">
        <f>J70+F70</f>
        <v>1063131</v>
      </c>
      <c r="F70" s="67"/>
      <c r="G70" s="67"/>
      <c r="H70" s="67"/>
      <c r="I70" s="67"/>
      <c r="J70" s="67">
        <v>1063131</v>
      </c>
      <c r="K70" s="67"/>
    </row>
    <row r="71" spans="1:11" ht="219.75" customHeight="1">
      <c r="A71" s="104" t="s">
        <v>107</v>
      </c>
      <c r="B71" s="116" t="s">
        <v>116</v>
      </c>
      <c r="C71" s="103"/>
      <c r="D71" s="103"/>
      <c r="E71" s="95">
        <f>E72</f>
        <v>2444040</v>
      </c>
      <c r="F71" s="95"/>
      <c r="G71" s="95"/>
      <c r="H71" s="95"/>
      <c r="I71" s="95"/>
      <c r="J71" s="95">
        <f>J72</f>
        <v>2444040</v>
      </c>
      <c r="K71" s="123"/>
    </row>
    <row r="72" spans="1:11" ht="21">
      <c r="A72" s="120" t="s">
        <v>107</v>
      </c>
      <c r="B72" s="101" t="s">
        <v>72</v>
      </c>
      <c r="C72" s="101">
        <v>200</v>
      </c>
      <c r="D72" s="101" t="s">
        <v>11</v>
      </c>
      <c r="E72" s="102">
        <f>J72+F72</f>
        <v>2444040</v>
      </c>
      <c r="F72" s="102"/>
      <c r="G72" s="102"/>
      <c r="H72" s="102"/>
      <c r="I72" s="102"/>
      <c r="J72" s="102">
        <f>J73</f>
        <v>2444040</v>
      </c>
      <c r="K72" s="102"/>
    </row>
    <row r="73" spans="1:11" ht="33.75">
      <c r="A73" s="55"/>
      <c r="B73" s="73" t="s">
        <v>74</v>
      </c>
      <c r="C73" s="60">
        <v>260</v>
      </c>
      <c r="D73" s="60" t="s">
        <v>1</v>
      </c>
      <c r="E73" s="63">
        <f>J73+F73</f>
        <v>2444040</v>
      </c>
      <c r="F73" s="63"/>
      <c r="G73" s="63"/>
      <c r="H73" s="63"/>
      <c r="I73" s="63"/>
      <c r="J73" s="63">
        <f>J74</f>
        <v>2444040</v>
      </c>
      <c r="K73" s="63"/>
    </row>
    <row r="74" spans="1:11" ht="22.5">
      <c r="A74" s="59"/>
      <c r="B74" s="60" t="s">
        <v>158</v>
      </c>
      <c r="C74" s="60">
        <v>261</v>
      </c>
      <c r="D74" s="60">
        <v>244</v>
      </c>
      <c r="E74" s="63">
        <f>J74+F74</f>
        <v>2444040</v>
      </c>
      <c r="F74" s="63"/>
      <c r="G74" s="63"/>
      <c r="H74" s="63"/>
      <c r="I74" s="63"/>
      <c r="J74" s="63">
        <v>2444040</v>
      </c>
      <c r="K74" s="63"/>
    </row>
    <row r="75" spans="1:11" ht="367.5">
      <c r="A75" s="112" t="s">
        <v>144</v>
      </c>
      <c r="B75" s="117" t="s">
        <v>145</v>
      </c>
      <c r="C75" s="113"/>
      <c r="D75" s="113"/>
      <c r="E75" s="118"/>
      <c r="F75" s="118"/>
      <c r="G75" s="118"/>
      <c r="H75" s="118"/>
      <c r="I75" s="118"/>
      <c r="J75" s="118"/>
      <c r="K75" s="118"/>
    </row>
    <row r="76" spans="1:11" ht="21">
      <c r="A76" s="115"/>
      <c r="B76" s="111" t="s">
        <v>72</v>
      </c>
      <c r="C76" s="110">
        <v>200</v>
      </c>
      <c r="D76" s="110" t="s">
        <v>11</v>
      </c>
      <c r="E76" s="109">
        <f>J76+F76</f>
        <v>200000</v>
      </c>
      <c r="F76" s="109"/>
      <c r="G76" s="109"/>
      <c r="H76" s="109"/>
      <c r="I76" s="109"/>
      <c r="J76" s="109">
        <f>SUM(J78+J80+J82+J81)</f>
        <v>200000</v>
      </c>
      <c r="K76" s="109"/>
    </row>
    <row r="77" spans="1:11" ht="12.75">
      <c r="A77" s="59"/>
      <c r="B77" s="60" t="s">
        <v>41</v>
      </c>
      <c r="C77" s="60"/>
      <c r="D77" s="60"/>
      <c r="E77" s="63">
        <f>F77+J77</f>
        <v>0</v>
      </c>
      <c r="F77" s="63"/>
      <c r="G77" s="63"/>
      <c r="H77" s="63"/>
      <c r="I77" s="63"/>
      <c r="J77" s="63"/>
      <c r="K77" s="63"/>
    </row>
    <row r="78" spans="1:11" ht="57.75" customHeight="1">
      <c r="A78" s="59" t="s">
        <v>144</v>
      </c>
      <c r="B78" s="60" t="s">
        <v>134</v>
      </c>
      <c r="C78" s="60">
        <v>213</v>
      </c>
      <c r="D78" s="60">
        <v>119</v>
      </c>
      <c r="E78" s="67" t="e">
        <f>SUM(F78:J78)</f>
        <v>#REF!</v>
      </c>
      <c r="F78" s="67" t="e">
        <f>SUM(#REF!)</f>
        <v>#REF!</v>
      </c>
      <c r="G78" s="63"/>
      <c r="H78" s="63"/>
      <c r="I78" s="63"/>
      <c r="J78" s="67"/>
      <c r="K78" s="63"/>
    </row>
    <row r="79" spans="1:11" ht="33.75">
      <c r="A79" s="64" t="s">
        <v>144</v>
      </c>
      <c r="B79" s="60" t="s">
        <v>135</v>
      </c>
      <c r="C79" s="60">
        <v>231</v>
      </c>
      <c r="D79" s="60">
        <v>851</v>
      </c>
      <c r="E79" s="67" t="e">
        <f>SUM(#REF!)</f>
        <v>#REF!</v>
      </c>
      <c r="F79" s="67" t="e">
        <f>SUM(E79)</f>
        <v>#REF!</v>
      </c>
      <c r="G79" s="67"/>
      <c r="H79" s="67"/>
      <c r="I79" s="67"/>
      <c r="J79" s="67"/>
      <c r="K79" s="63"/>
    </row>
    <row r="80" spans="1:11" ht="22.5">
      <c r="A80" s="64" t="s">
        <v>144</v>
      </c>
      <c r="B80" s="60" t="s">
        <v>136</v>
      </c>
      <c r="C80" s="60">
        <v>232</v>
      </c>
      <c r="D80" s="60">
        <v>852</v>
      </c>
      <c r="E80" s="67">
        <f>SUM(F80:J80)</f>
        <v>0</v>
      </c>
      <c r="F80" s="67"/>
      <c r="G80" s="67"/>
      <c r="H80" s="67"/>
      <c r="I80" s="67"/>
      <c r="J80" s="67"/>
      <c r="K80" s="63"/>
    </row>
    <row r="81" spans="1:11" ht="12.75">
      <c r="A81" s="64" t="s">
        <v>144</v>
      </c>
      <c r="B81" s="60" t="s">
        <v>137</v>
      </c>
      <c r="C81" s="60">
        <v>233</v>
      </c>
      <c r="D81" s="60">
        <v>853</v>
      </c>
      <c r="E81" s="67">
        <f>SUM(J81)</f>
        <v>0</v>
      </c>
      <c r="F81" s="67"/>
      <c r="G81" s="67"/>
      <c r="H81" s="67"/>
      <c r="I81" s="67"/>
      <c r="J81" s="67"/>
      <c r="K81" s="63"/>
    </row>
    <row r="82" spans="1:11" ht="27.75" customHeight="1">
      <c r="A82" s="64" t="s">
        <v>144</v>
      </c>
      <c r="B82" s="77" t="s">
        <v>74</v>
      </c>
      <c r="C82" s="66">
        <v>260</v>
      </c>
      <c r="D82" s="66" t="s">
        <v>1</v>
      </c>
      <c r="E82" s="67">
        <f>J82+F82</f>
        <v>200000</v>
      </c>
      <c r="F82" s="67"/>
      <c r="G82" s="67"/>
      <c r="H82" s="67"/>
      <c r="I82" s="67"/>
      <c r="J82" s="67">
        <f>SUM(J83)</f>
        <v>200000</v>
      </c>
      <c r="K82" s="67"/>
    </row>
    <row r="83" spans="1:11" ht="22.5">
      <c r="A83" s="64" t="s">
        <v>144</v>
      </c>
      <c r="B83" s="71" t="s">
        <v>158</v>
      </c>
      <c r="C83" s="66">
        <v>262</v>
      </c>
      <c r="D83" s="66">
        <v>244</v>
      </c>
      <c r="E83" s="67">
        <f>J83+F83</f>
        <v>200000</v>
      </c>
      <c r="F83" s="67"/>
      <c r="G83" s="67"/>
      <c r="H83" s="67"/>
      <c r="I83" s="67"/>
      <c r="J83" s="67">
        <v>200000</v>
      </c>
      <c r="K83" s="67"/>
    </row>
    <row r="84" spans="1:11" ht="32.25" customHeight="1">
      <c r="A84" s="75"/>
      <c r="B84" s="78" t="s">
        <v>166</v>
      </c>
      <c r="C84" s="70">
        <v>300</v>
      </c>
      <c r="D84" s="70" t="s">
        <v>1</v>
      </c>
      <c r="E84" s="76">
        <f>SUM(F84)</f>
        <v>0</v>
      </c>
      <c r="F84" s="76">
        <f>SUM(F87:F88)</f>
        <v>0</v>
      </c>
      <c r="G84" s="76"/>
      <c r="H84" s="76"/>
      <c r="I84" s="76"/>
      <c r="J84" s="76"/>
      <c r="K84" s="67"/>
    </row>
    <row r="85" spans="1:11" ht="12.75">
      <c r="A85" s="64"/>
      <c r="B85" s="71" t="s">
        <v>165</v>
      </c>
      <c r="C85" s="66"/>
      <c r="D85" s="66"/>
      <c r="E85" s="67"/>
      <c r="F85" s="67"/>
      <c r="G85" s="67"/>
      <c r="H85" s="67"/>
      <c r="I85" s="67"/>
      <c r="J85" s="67"/>
      <c r="K85" s="67"/>
    </row>
    <row r="86" spans="1:11" ht="22.5">
      <c r="A86" s="64"/>
      <c r="B86" s="71" t="s">
        <v>167</v>
      </c>
      <c r="C86" s="66">
        <v>310</v>
      </c>
      <c r="D86" s="66"/>
      <c r="E86" s="67"/>
      <c r="F86" s="67"/>
      <c r="G86" s="67"/>
      <c r="H86" s="67"/>
      <c r="I86" s="67"/>
      <c r="J86" s="67"/>
      <c r="K86" s="67"/>
    </row>
    <row r="87" spans="1:11" ht="12.75">
      <c r="A87" s="64" t="s">
        <v>111</v>
      </c>
      <c r="B87" s="71" t="s">
        <v>168</v>
      </c>
      <c r="C87" s="66">
        <v>320</v>
      </c>
      <c r="D87" s="66"/>
      <c r="E87" s="67"/>
      <c r="F87" s="67"/>
      <c r="G87" s="67"/>
      <c r="H87" s="67"/>
      <c r="I87" s="67"/>
      <c r="J87" s="67"/>
      <c r="K87" s="67"/>
    </row>
    <row r="88" spans="1:11" ht="12.75">
      <c r="A88" s="64" t="s">
        <v>142</v>
      </c>
      <c r="B88" s="71" t="s">
        <v>168</v>
      </c>
      <c r="C88" s="66">
        <v>320</v>
      </c>
      <c r="D88" s="66"/>
      <c r="E88" s="67"/>
      <c r="F88" s="67"/>
      <c r="G88" s="67"/>
      <c r="H88" s="67"/>
      <c r="I88" s="67"/>
      <c r="J88" s="67"/>
      <c r="K88" s="67"/>
    </row>
    <row r="89" spans="1:11" ht="21">
      <c r="A89" s="64"/>
      <c r="B89" s="56" t="s">
        <v>18</v>
      </c>
      <c r="C89" s="56">
        <v>500</v>
      </c>
      <c r="D89" s="56" t="s">
        <v>11</v>
      </c>
      <c r="E89" s="76">
        <v>0</v>
      </c>
      <c r="F89" s="76">
        <v>0</v>
      </c>
      <c r="G89" s="76"/>
      <c r="H89" s="76"/>
      <c r="I89" s="76"/>
      <c r="J89" s="76">
        <v>0</v>
      </c>
      <c r="K89" s="57"/>
    </row>
    <row r="93" ht="147" customHeight="1"/>
  </sheetData>
  <sheetProtection/>
  <mergeCells count="25">
    <mergeCell ref="I8:I9"/>
    <mergeCell ref="J8:J9"/>
    <mergeCell ref="K8:K9"/>
    <mergeCell ref="F5:F6"/>
    <mergeCell ref="G5:G6"/>
    <mergeCell ref="H5:H6"/>
    <mergeCell ref="I5:I6"/>
    <mergeCell ref="J5:K5"/>
    <mergeCell ref="A8:A9"/>
    <mergeCell ref="C8:C9"/>
    <mergeCell ref="D8:D9"/>
    <mergeCell ref="E8:E9"/>
    <mergeCell ref="F8:F9"/>
    <mergeCell ref="B1:H1"/>
    <mergeCell ref="G8:G9"/>
    <mergeCell ref="H8:H9"/>
    <mergeCell ref="J1:K1"/>
    <mergeCell ref="B2:H2"/>
    <mergeCell ref="A3:A6"/>
    <mergeCell ref="B3:B6"/>
    <mergeCell ref="C3:C6"/>
    <mergeCell ref="D3:D6"/>
    <mergeCell ref="E3:K3"/>
    <mergeCell ref="E4:E6"/>
    <mergeCell ref="F4:K4"/>
  </mergeCells>
  <printOptions/>
  <pageMargins left="0.36" right="0.33" top="0.29" bottom="0.37" header="0.3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K86"/>
  <sheetViews>
    <sheetView zoomScalePageLayoutView="0" workbookViewId="0" topLeftCell="A1">
      <selection activeCell="B2" sqref="B2:H2"/>
    </sheetView>
  </sheetViews>
  <sheetFormatPr defaultColWidth="9.00390625" defaultRowHeight="12.75"/>
  <cols>
    <col min="1" max="1" width="7.75390625" style="0" customWidth="1"/>
    <col min="2" max="2" width="20.25390625" style="0" customWidth="1"/>
    <col min="3" max="4" width="4.875" style="0" customWidth="1"/>
    <col min="5" max="5" width="11.25390625" style="0" customWidth="1"/>
    <col min="6" max="6" width="10.875" style="0" customWidth="1"/>
    <col min="8" max="8" width="6.75390625" style="0" customWidth="1"/>
    <col min="9" max="9" width="6.125" style="0" customWidth="1"/>
    <col min="10" max="10" width="9.875" style="0" customWidth="1"/>
    <col min="11" max="11" width="6.00390625" style="0" customWidth="1"/>
  </cols>
  <sheetData>
    <row r="1" spans="1:11" ht="15.75">
      <c r="A1" s="26"/>
      <c r="B1" s="172" t="s">
        <v>63</v>
      </c>
      <c r="C1" s="172"/>
      <c r="D1" s="172"/>
      <c r="E1" s="172"/>
      <c r="F1" s="172"/>
      <c r="G1" s="172"/>
      <c r="H1" s="172"/>
      <c r="I1" s="22"/>
      <c r="J1" s="162" t="s">
        <v>96</v>
      </c>
      <c r="K1" s="162"/>
    </row>
    <row r="2" spans="1:11" ht="23.25" customHeight="1">
      <c r="A2" s="26"/>
      <c r="B2" s="171" t="s">
        <v>196</v>
      </c>
      <c r="C2" s="171"/>
      <c r="D2" s="171"/>
      <c r="E2" s="171"/>
      <c r="F2" s="171"/>
      <c r="G2" s="171"/>
      <c r="H2" s="171"/>
      <c r="I2" s="22"/>
      <c r="J2" s="22"/>
      <c r="K2" s="22"/>
    </row>
    <row r="3" spans="1:11" ht="12.75" customHeight="1">
      <c r="A3" s="164" t="s">
        <v>110</v>
      </c>
      <c r="B3" s="165" t="s">
        <v>39</v>
      </c>
      <c r="C3" s="165" t="s">
        <v>16</v>
      </c>
      <c r="D3" s="165" t="s">
        <v>75</v>
      </c>
      <c r="E3" s="165" t="s">
        <v>64</v>
      </c>
      <c r="F3" s="165"/>
      <c r="G3" s="165"/>
      <c r="H3" s="165"/>
      <c r="I3" s="165"/>
      <c r="J3" s="165"/>
      <c r="K3" s="165"/>
    </row>
    <row r="4" spans="1:11" ht="12.75">
      <c r="A4" s="164"/>
      <c r="B4" s="165"/>
      <c r="C4" s="165"/>
      <c r="D4" s="165"/>
      <c r="E4" s="165" t="s">
        <v>65</v>
      </c>
      <c r="F4" s="165" t="s">
        <v>42</v>
      </c>
      <c r="G4" s="165"/>
      <c r="H4" s="165"/>
      <c r="I4" s="165"/>
      <c r="J4" s="165"/>
      <c r="K4" s="165"/>
    </row>
    <row r="5" spans="1:11" ht="12.75" customHeight="1">
      <c r="A5" s="164"/>
      <c r="B5" s="165"/>
      <c r="C5" s="165"/>
      <c r="D5" s="165"/>
      <c r="E5" s="165"/>
      <c r="F5" s="165" t="s">
        <v>77</v>
      </c>
      <c r="G5" s="165" t="s">
        <v>118</v>
      </c>
      <c r="H5" s="165" t="s">
        <v>76</v>
      </c>
      <c r="I5" s="165" t="s">
        <v>66</v>
      </c>
      <c r="J5" s="165" t="s">
        <v>67</v>
      </c>
      <c r="K5" s="165"/>
    </row>
    <row r="6" spans="1:11" ht="82.5" customHeight="1">
      <c r="A6" s="164"/>
      <c r="B6" s="165"/>
      <c r="C6" s="165"/>
      <c r="D6" s="165"/>
      <c r="E6" s="165"/>
      <c r="F6" s="165"/>
      <c r="G6" s="165"/>
      <c r="H6" s="165"/>
      <c r="I6" s="165"/>
      <c r="J6" s="53" t="s">
        <v>65</v>
      </c>
      <c r="K6" s="53" t="s">
        <v>68</v>
      </c>
    </row>
    <row r="7" spans="1:11" ht="12.75">
      <c r="A7" s="54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</row>
    <row r="8" spans="1:11" ht="24" customHeight="1">
      <c r="A8" s="166"/>
      <c r="B8" s="121" t="s">
        <v>69</v>
      </c>
      <c r="C8" s="167">
        <v>100</v>
      </c>
      <c r="D8" s="167" t="s">
        <v>11</v>
      </c>
      <c r="E8" s="168">
        <f>SUM(F8:J9)</f>
        <v>33351628</v>
      </c>
      <c r="F8" s="168">
        <f>SUM(F11)</f>
        <v>29505300</v>
      </c>
      <c r="G8" s="168">
        <f>SUM(G11)</f>
        <v>0</v>
      </c>
      <c r="H8" s="168"/>
      <c r="I8" s="168"/>
      <c r="J8" s="168">
        <f>J11</f>
        <v>3846328</v>
      </c>
      <c r="K8" s="168"/>
    </row>
    <row r="9" spans="1:11" ht="12.75" customHeight="1">
      <c r="A9" s="166"/>
      <c r="B9" s="121" t="s">
        <v>42</v>
      </c>
      <c r="C9" s="167"/>
      <c r="D9" s="167"/>
      <c r="E9" s="168"/>
      <c r="F9" s="168"/>
      <c r="G9" s="168"/>
      <c r="H9" s="168"/>
      <c r="I9" s="168"/>
      <c r="J9" s="168"/>
      <c r="K9" s="168"/>
    </row>
    <row r="10" spans="1:11" ht="12.75">
      <c r="A10" s="55"/>
      <c r="B10" s="55" t="s">
        <v>70</v>
      </c>
      <c r="C10" s="56">
        <v>110</v>
      </c>
      <c r="D10" s="56"/>
      <c r="E10" s="57"/>
      <c r="F10" s="57"/>
      <c r="G10" s="57"/>
      <c r="H10" s="57"/>
      <c r="I10" s="57"/>
      <c r="J10" s="57"/>
      <c r="K10" s="57"/>
    </row>
    <row r="11" spans="1:11" ht="26.25" customHeight="1">
      <c r="A11" s="59"/>
      <c r="B11" s="56" t="s">
        <v>128</v>
      </c>
      <c r="C11" s="60">
        <v>120</v>
      </c>
      <c r="D11" s="60"/>
      <c r="E11" s="57">
        <f>SUM(F11:J11)</f>
        <v>33351628</v>
      </c>
      <c r="F11" s="57">
        <f>SUM(F12+F13+F14+F15)</f>
        <v>29505300</v>
      </c>
      <c r="G11" s="57">
        <v>0</v>
      </c>
      <c r="H11" s="63" t="s">
        <v>11</v>
      </c>
      <c r="I11" s="63"/>
      <c r="J11" s="57">
        <f>SUM(J16+J18+J19+J17)</f>
        <v>3846328</v>
      </c>
      <c r="K11" s="74"/>
    </row>
    <row r="12" spans="1:11" ht="87" customHeight="1">
      <c r="A12" s="60" t="s">
        <v>104</v>
      </c>
      <c r="B12" s="60" t="s">
        <v>106</v>
      </c>
      <c r="C12" s="60"/>
      <c r="D12" s="60">
        <v>130</v>
      </c>
      <c r="E12" s="63">
        <f>J12+F12</f>
        <v>8155500</v>
      </c>
      <c r="F12" s="63">
        <v>8155500</v>
      </c>
      <c r="G12" s="57"/>
      <c r="H12" s="57"/>
      <c r="I12" s="57"/>
      <c r="J12" s="57"/>
      <c r="K12" s="57"/>
    </row>
    <row r="13" spans="1:11" ht="100.5" customHeight="1">
      <c r="A13" s="60" t="s">
        <v>111</v>
      </c>
      <c r="B13" s="60" t="s">
        <v>113</v>
      </c>
      <c r="C13" s="60"/>
      <c r="D13" s="60">
        <v>130</v>
      </c>
      <c r="E13" s="63">
        <f>J13+F13</f>
        <v>15830900</v>
      </c>
      <c r="F13" s="63">
        <v>15830900</v>
      </c>
      <c r="G13" s="57"/>
      <c r="H13" s="57"/>
      <c r="I13" s="57"/>
      <c r="J13" s="57"/>
      <c r="K13" s="57"/>
    </row>
    <row r="14" spans="1:11" ht="165.75" customHeight="1">
      <c r="A14" s="59" t="s">
        <v>112</v>
      </c>
      <c r="B14" s="60" t="s">
        <v>105</v>
      </c>
      <c r="C14" s="60"/>
      <c r="D14" s="60">
        <v>130</v>
      </c>
      <c r="E14" s="63">
        <f>J14+F14</f>
        <v>224000</v>
      </c>
      <c r="F14" s="63">
        <v>224000</v>
      </c>
      <c r="G14" s="57"/>
      <c r="H14" s="57"/>
      <c r="I14" s="57"/>
      <c r="J14" s="57"/>
      <c r="K14" s="57"/>
    </row>
    <row r="15" spans="1:11" ht="132.75" customHeight="1">
      <c r="A15" s="60" t="s">
        <v>142</v>
      </c>
      <c r="B15" s="60" t="s">
        <v>113</v>
      </c>
      <c r="C15" s="60"/>
      <c r="D15" s="60">
        <v>130</v>
      </c>
      <c r="E15" s="63">
        <f>J15+F15</f>
        <v>5294900</v>
      </c>
      <c r="F15" s="63">
        <v>5294900</v>
      </c>
      <c r="G15" s="57"/>
      <c r="H15" s="57"/>
      <c r="I15" s="57"/>
      <c r="J15" s="57"/>
      <c r="K15" s="57"/>
    </row>
    <row r="16" spans="1:11" ht="93.75" customHeight="1">
      <c r="A16" s="64" t="s">
        <v>140</v>
      </c>
      <c r="B16" s="65" t="s">
        <v>139</v>
      </c>
      <c r="C16" s="66"/>
      <c r="D16" s="66">
        <v>130</v>
      </c>
      <c r="E16" s="67">
        <f>SUM(J16)</f>
        <v>105600</v>
      </c>
      <c r="F16" s="67"/>
      <c r="G16" s="67"/>
      <c r="H16" s="76"/>
      <c r="I16" s="76"/>
      <c r="J16" s="67">
        <v>105600</v>
      </c>
      <c r="K16" s="76"/>
    </row>
    <row r="17" spans="1:11" ht="87.75" customHeight="1">
      <c r="A17" s="64" t="s">
        <v>162</v>
      </c>
      <c r="B17" s="65" t="s">
        <v>161</v>
      </c>
      <c r="C17" s="66"/>
      <c r="D17" s="66">
        <v>130</v>
      </c>
      <c r="E17" s="67">
        <f>SUM(J17)</f>
        <v>1096688</v>
      </c>
      <c r="F17" s="67"/>
      <c r="G17" s="67"/>
      <c r="H17" s="76"/>
      <c r="I17" s="76"/>
      <c r="J17" s="67">
        <v>1096688</v>
      </c>
      <c r="K17" s="76"/>
    </row>
    <row r="18" spans="1:11" ht="121.5" customHeight="1">
      <c r="A18" s="59" t="s">
        <v>107</v>
      </c>
      <c r="B18" s="60" t="s">
        <v>129</v>
      </c>
      <c r="C18" s="56"/>
      <c r="D18" s="60">
        <v>130</v>
      </c>
      <c r="E18" s="63">
        <f>J18</f>
        <v>2444040</v>
      </c>
      <c r="F18" s="63"/>
      <c r="G18" s="63"/>
      <c r="H18" s="63"/>
      <c r="I18" s="63"/>
      <c r="J18" s="63">
        <v>2444040</v>
      </c>
      <c r="K18" s="57"/>
    </row>
    <row r="19" spans="1:11" ht="106.5" customHeight="1">
      <c r="A19" s="64" t="s">
        <v>144</v>
      </c>
      <c r="B19" s="71" t="s">
        <v>143</v>
      </c>
      <c r="C19" s="66"/>
      <c r="D19" s="66">
        <v>180</v>
      </c>
      <c r="E19" s="67">
        <f>SUM(J19)</f>
        <v>200000</v>
      </c>
      <c r="F19" s="67"/>
      <c r="G19" s="67"/>
      <c r="H19" s="67"/>
      <c r="I19" s="67"/>
      <c r="J19" s="67">
        <v>200000</v>
      </c>
      <c r="K19" s="67"/>
    </row>
    <row r="20" spans="1:11" ht="37.5" customHeight="1">
      <c r="A20" s="59"/>
      <c r="B20" s="60" t="s">
        <v>130</v>
      </c>
      <c r="C20" s="60">
        <v>130</v>
      </c>
      <c r="D20" s="60"/>
      <c r="E20" s="63"/>
      <c r="F20" s="63"/>
      <c r="G20" s="63"/>
      <c r="H20" s="63"/>
      <c r="I20" s="63"/>
      <c r="J20" s="57"/>
      <c r="K20" s="57"/>
    </row>
    <row r="21" spans="1:11" ht="73.5" customHeight="1">
      <c r="A21" s="59"/>
      <c r="B21" s="60" t="s">
        <v>123</v>
      </c>
      <c r="C21" s="60">
        <v>140</v>
      </c>
      <c r="D21" s="60"/>
      <c r="E21" s="63"/>
      <c r="F21" s="63" t="s">
        <v>11</v>
      </c>
      <c r="G21" s="63" t="s">
        <v>11</v>
      </c>
      <c r="H21" s="63" t="s">
        <v>11</v>
      </c>
      <c r="I21" s="63" t="s">
        <v>11</v>
      </c>
      <c r="J21" s="63"/>
      <c r="K21" s="63" t="s">
        <v>11</v>
      </c>
    </row>
    <row r="22" spans="1:11" ht="35.25" customHeight="1">
      <c r="A22" s="59"/>
      <c r="B22" s="60" t="s">
        <v>124</v>
      </c>
      <c r="C22" s="60">
        <v>150</v>
      </c>
      <c r="D22" s="72">
        <v>180</v>
      </c>
      <c r="E22" s="63"/>
      <c r="F22" s="63" t="s">
        <v>11</v>
      </c>
      <c r="G22" s="63"/>
      <c r="H22" s="63"/>
      <c r="I22" s="63" t="s">
        <v>11</v>
      </c>
      <c r="J22" s="63" t="s">
        <v>11</v>
      </c>
      <c r="K22" s="63" t="s">
        <v>11</v>
      </c>
    </row>
    <row r="23" spans="1:11" ht="11.25" customHeight="1">
      <c r="A23" s="59"/>
      <c r="B23" s="60" t="s">
        <v>125</v>
      </c>
      <c r="C23" s="60">
        <v>160</v>
      </c>
      <c r="D23" s="60"/>
      <c r="E23" s="63"/>
      <c r="F23" s="63" t="s">
        <v>11</v>
      </c>
      <c r="G23" s="63" t="s">
        <v>11</v>
      </c>
      <c r="H23" s="63" t="s">
        <v>11</v>
      </c>
      <c r="I23" s="63" t="s">
        <v>11</v>
      </c>
      <c r="J23" s="63"/>
      <c r="K23" s="63"/>
    </row>
    <row r="24" spans="1:11" ht="24.75" customHeight="1">
      <c r="A24" s="59"/>
      <c r="B24" s="60" t="s">
        <v>71</v>
      </c>
      <c r="C24" s="60">
        <v>180</v>
      </c>
      <c r="D24" s="60" t="s">
        <v>11</v>
      </c>
      <c r="E24" s="63"/>
      <c r="F24" s="63" t="s">
        <v>11</v>
      </c>
      <c r="G24" s="63" t="s">
        <v>11</v>
      </c>
      <c r="H24" s="63" t="s">
        <v>11</v>
      </c>
      <c r="I24" s="63" t="s">
        <v>11</v>
      </c>
      <c r="J24" s="63"/>
      <c r="K24" s="63" t="s">
        <v>11</v>
      </c>
    </row>
    <row r="25" spans="1:11" ht="26.25" customHeight="1">
      <c r="A25" s="96"/>
      <c r="B25" s="121" t="s">
        <v>131</v>
      </c>
      <c r="C25" s="121"/>
      <c r="D25" s="121"/>
      <c r="E25" s="122">
        <f>SUM(F25:J25)</f>
        <v>33351628</v>
      </c>
      <c r="F25" s="122">
        <f>SUM(F27+F42+F48+F53)</f>
        <v>29505300</v>
      </c>
      <c r="G25" s="129">
        <v>0</v>
      </c>
      <c r="H25" s="122"/>
      <c r="I25" s="122"/>
      <c r="J25" s="122">
        <f>J67+J58+J71+J62</f>
        <v>3846328</v>
      </c>
      <c r="K25" s="122"/>
    </row>
    <row r="26" spans="1:11" ht="12.75">
      <c r="A26" s="59"/>
      <c r="B26" s="60" t="s">
        <v>132</v>
      </c>
      <c r="C26" s="60"/>
      <c r="D26" s="60"/>
      <c r="E26" s="63"/>
      <c r="F26" s="63"/>
      <c r="G26" s="63"/>
      <c r="H26" s="63"/>
      <c r="I26" s="63"/>
      <c r="J26" s="63"/>
      <c r="K26" s="63"/>
    </row>
    <row r="27" spans="1:11" ht="89.25" customHeight="1">
      <c r="A27" s="104" t="s">
        <v>104</v>
      </c>
      <c r="B27" s="94" t="s">
        <v>103</v>
      </c>
      <c r="C27" s="94"/>
      <c r="D27" s="94"/>
      <c r="E27" s="95">
        <f>E28</f>
        <v>8155500</v>
      </c>
      <c r="F27" s="95">
        <f>F28</f>
        <v>8155500</v>
      </c>
      <c r="G27" s="95"/>
      <c r="H27" s="95"/>
      <c r="I27" s="95"/>
      <c r="J27" s="95"/>
      <c r="K27" s="95"/>
    </row>
    <row r="28" spans="1:11" ht="26.25" customHeight="1">
      <c r="A28" s="120"/>
      <c r="B28" s="101" t="s">
        <v>72</v>
      </c>
      <c r="C28" s="101">
        <v>200</v>
      </c>
      <c r="D28" s="101" t="s">
        <v>11</v>
      </c>
      <c r="E28" s="102">
        <f>J28+F28</f>
        <v>8155500</v>
      </c>
      <c r="F28" s="102">
        <f>SUM(F29+F34+F39)</f>
        <v>8155500</v>
      </c>
      <c r="G28" s="102"/>
      <c r="H28" s="102"/>
      <c r="I28" s="102"/>
      <c r="J28" s="102"/>
      <c r="K28" s="102"/>
    </row>
    <row r="29" spans="1:11" ht="25.5" customHeight="1">
      <c r="A29" s="59"/>
      <c r="B29" s="73" t="s">
        <v>73</v>
      </c>
      <c r="C29" s="60">
        <v>210</v>
      </c>
      <c r="D29" s="60">
        <v>110</v>
      </c>
      <c r="E29" s="63">
        <f aca="true" t="shared" si="0" ref="E29:E35">F29+J29</f>
        <v>4693670</v>
      </c>
      <c r="F29" s="63">
        <f>F31+F33+F32</f>
        <v>4693670</v>
      </c>
      <c r="G29" s="63"/>
      <c r="H29" s="63"/>
      <c r="I29" s="63"/>
      <c r="J29" s="63"/>
      <c r="K29" s="63"/>
    </row>
    <row r="30" spans="1:11" ht="18.75" customHeight="1">
      <c r="A30" s="59"/>
      <c r="B30" s="60" t="s">
        <v>55</v>
      </c>
      <c r="C30" s="60"/>
      <c r="D30" s="60"/>
      <c r="E30" s="63"/>
      <c r="F30" s="63"/>
      <c r="G30" s="63"/>
      <c r="H30" s="63"/>
      <c r="I30" s="63"/>
      <c r="J30" s="63"/>
      <c r="K30" s="63"/>
    </row>
    <row r="31" spans="1:11" ht="31.5" customHeight="1">
      <c r="A31" s="59" t="s">
        <v>104</v>
      </c>
      <c r="B31" s="60" t="s">
        <v>133</v>
      </c>
      <c r="C31" s="60">
        <v>211</v>
      </c>
      <c r="D31" s="60">
        <v>111</v>
      </c>
      <c r="E31" s="63">
        <v>2614799.99</v>
      </c>
      <c r="F31" s="63">
        <v>3603400</v>
      </c>
      <c r="G31" s="63"/>
      <c r="H31" s="63"/>
      <c r="I31" s="63"/>
      <c r="J31" s="63"/>
      <c r="K31" s="63"/>
    </row>
    <row r="32" spans="1:11" ht="51.75" customHeight="1">
      <c r="A32" s="59" t="s">
        <v>104</v>
      </c>
      <c r="B32" s="60" t="s">
        <v>147</v>
      </c>
      <c r="C32" s="60">
        <v>212</v>
      </c>
      <c r="D32" s="60">
        <v>112</v>
      </c>
      <c r="E32" s="63">
        <v>2070</v>
      </c>
      <c r="F32" s="63">
        <v>2070</v>
      </c>
      <c r="G32" s="63"/>
      <c r="H32" s="63"/>
      <c r="I32" s="63"/>
      <c r="J32" s="63"/>
      <c r="K32" s="63"/>
    </row>
    <row r="33" spans="1:11" ht="57" customHeight="1">
      <c r="A33" s="59" t="s">
        <v>104</v>
      </c>
      <c r="B33" s="60" t="s">
        <v>134</v>
      </c>
      <c r="C33" s="60">
        <v>213</v>
      </c>
      <c r="D33" s="60">
        <v>119</v>
      </c>
      <c r="E33" s="63">
        <v>789599.96</v>
      </c>
      <c r="F33" s="63">
        <v>1088200</v>
      </c>
      <c r="G33" s="63"/>
      <c r="H33" s="63"/>
      <c r="I33" s="63"/>
      <c r="J33" s="63"/>
      <c r="K33" s="63"/>
    </row>
    <row r="34" spans="1:11" ht="33.75" customHeight="1">
      <c r="A34" s="59" t="s">
        <v>104</v>
      </c>
      <c r="B34" s="73" t="s">
        <v>126</v>
      </c>
      <c r="C34" s="60">
        <v>230</v>
      </c>
      <c r="D34" s="60">
        <v>850</v>
      </c>
      <c r="E34" s="63">
        <f t="shared" si="0"/>
        <v>231792</v>
      </c>
      <c r="F34" s="63">
        <f>F36</f>
        <v>231792</v>
      </c>
      <c r="G34" s="63"/>
      <c r="H34" s="63"/>
      <c r="I34" s="63"/>
      <c r="J34" s="63"/>
      <c r="K34" s="63"/>
    </row>
    <row r="35" spans="1:11" ht="24.75" customHeight="1">
      <c r="A35" s="59"/>
      <c r="B35" s="60" t="s">
        <v>41</v>
      </c>
      <c r="C35" s="60"/>
      <c r="D35" s="60"/>
      <c r="E35" s="63">
        <f t="shared" si="0"/>
        <v>0</v>
      </c>
      <c r="F35" s="63"/>
      <c r="G35" s="63"/>
      <c r="H35" s="63"/>
      <c r="I35" s="63"/>
      <c r="J35" s="63"/>
      <c r="K35" s="63"/>
    </row>
    <row r="36" spans="1:11" ht="36.75" customHeight="1">
      <c r="A36" s="59" t="s">
        <v>104</v>
      </c>
      <c r="B36" s="60" t="s">
        <v>135</v>
      </c>
      <c r="C36" s="60">
        <v>231</v>
      </c>
      <c r="D36" s="60">
        <v>851</v>
      </c>
      <c r="E36" s="63" t="e">
        <f>SUM(#REF!)</f>
        <v>#REF!</v>
      </c>
      <c r="F36" s="63">
        <v>231792</v>
      </c>
      <c r="G36" s="63"/>
      <c r="H36" s="63"/>
      <c r="I36" s="63"/>
      <c r="J36" s="63"/>
      <c r="K36" s="63"/>
    </row>
    <row r="37" spans="1:11" ht="26.25" customHeight="1">
      <c r="A37" s="59"/>
      <c r="B37" s="60" t="s">
        <v>136</v>
      </c>
      <c r="C37" s="60">
        <v>232</v>
      </c>
      <c r="D37" s="60">
        <v>852</v>
      </c>
      <c r="E37" s="63"/>
      <c r="F37" s="63"/>
      <c r="G37" s="63"/>
      <c r="H37" s="63"/>
      <c r="I37" s="63"/>
      <c r="J37" s="63"/>
      <c r="K37" s="63"/>
    </row>
    <row r="38" spans="1:11" ht="29.25" customHeight="1">
      <c r="A38" s="59"/>
      <c r="B38" s="60" t="s">
        <v>137</v>
      </c>
      <c r="C38" s="60">
        <v>233</v>
      </c>
      <c r="D38" s="60">
        <v>853</v>
      </c>
      <c r="E38" s="63"/>
      <c r="F38" s="63"/>
      <c r="G38" s="63"/>
      <c r="H38" s="63"/>
      <c r="I38" s="63"/>
      <c r="J38" s="63"/>
      <c r="K38" s="63"/>
    </row>
    <row r="39" spans="1:11" ht="32.25" customHeight="1">
      <c r="A39" s="59"/>
      <c r="B39" s="73" t="s">
        <v>74</v>
      </c>
      <c r="C39" s="60">
        <v>260</v>
      </c>
      <c r="D39" s="60" t="s">
        <v>1</v>
      </c>
      <c r="E39" s="63">
        <f>J39+F39</f>
        <v>3230038</v>
      </c>
      <c r="F39" s="63">
        <f>SUM(F41)</f>
        <v>3230038</v>
      </c>
      <c r="G39" s="63"/>
      <c r="H39" s="63"/>
      <c r="I39" s="63"/>
      <c r="J39" s="74"/>
      <c r="K39" s="63"/>
    </row>
    <row r="40" spans="1:11" ht="16.5" customHeight="1">
      <c r="A40" s="59"/>
      <c r="B40" s="60" t="s">
        <v>41</v>
      </c>
      <c r="C40" s="60"/>
      <c r="D40" s="60"/>
      <c r="E40" s="63"/>
      <c r="F40" s="63"/>
      <c r="G40" s="63"/>
      <c r="H40" s="63"/>
      <c r="I40" s="63"/>
      <c r="J40" s="74"/>
      <c r="K40" s="63"/>
    </row>
    <row r="41" spans="1:11" ht="32.25" customHeight="1">
      <c r="A41" s="59" t="s">
        <v>104</v>
      </c>
      <c r="B41" s="60" t="s">
        <v>157</v>
      </c>
      <c r="C41" s="60">
        <v>262</v>
      </c>
      <c r="D41" s="60">
        <v>244</v>
      </c>
      <c r="E41" s="63">
        <f>F41+J41</f>
        <v>3230038</v>
      </c>
      <c r="F41" s="63">
        <v>3230038</v>
      </c>
      <c r="G41" s="63"/>
      <c r="H41" s="63"/>
      <c r="I41" s="63"/>
      <c r="J41" s="63"/>
      <c r="K41" s="63"/>
    </row>
    <row r="42" spans="1:11" ht="165" customHeight="1">
      <c r="A42" s="104" t="s">
        <v>111</v>
      </c>
      <c r="B42" s="94" t="s">
        <v>114</v>
      </c>
      <c r="C42" s="94"/>
      <c r="D42" s="94"/>
      <c r="E42" s="95">
        <f>E43</f>
        <v>15830900</v>
      </c>
      <c r="F42" s="95">
        <f>F43</f>
        <v>15830900</v>
      </c>
      <c r="G42" s="95"/>
      <c r="H42" s="95"/>
      <c r="I42" s="95"/>
      <c r="J42" s="95"/>
      <c r="K42" s="95"/>
    </row>
    <row r="43" spans="1:11" ht="22.5" customHeight="1">
      <c r="A43" s="120"/>
      <c r="B43" s="101" t="s">
        <v>72</v>
      </c>
      <c r="C43" s="101">
        <v>200</v>
      </c>
      <c r="D43" s="101" t="s">
        <v>11</v>
      </c>
      <c r="E43" s="102">
        <f>J43+F43</f>
        <v>15830900</v>
      </c>
      <c r="F43" s="102">
        <f>F44</f>
        <v>15830900</v>
      </c>
      <c r="G43" s="102"/>
      <c r="H43" s="102"/>
      <c r="I43" s="102"/>
      <c r="J43" s="102"/>
      <c r="K43" s="102"/>
    </row>
    <row r="44" spans="1:11" ht="32.25" customHeight="1">
      <c r="A44" s="59"/>
      <c r="B44" s="73" t="s">
        <v>73</v>
      </c>
      <c r="C44" s="60">
        <v>210</v>
      </c>
      <c r="D44" s="60">
        <v>110</v>
      </c>
      <c r="E44" s="63">
        <f>F44+J44</f>
        <v>15830900</v>
      </c>
      <c r="F44" s="63">
        <f>F46+F47</f>
        <v>15830900</v>
      </c>
      <c r="G44" s="63"/>
      <c r="H44" s="63"/>
      <c r="I44" s="63"/>
      <c r="J44" s="63"/>
      <c r="K44" s="63"/>
    </row>
    <row r="45" spans="1:11" ht="13.5" customHeight="1">
      <c r="A45" s="59"/>
      <c r="B45" s="60" t="s">
        <v>55</v>
      </c>
      <c r="C45" s="60"/>
      <c r="D45" s="60"/>
      <c r="E45" s="63"/>
      <c r="F45" s="63"/>
      <c r="G45" s="63"/>
      <c r="H45" s="63"/>
      <c r="I45" s="63"/>
      <c r="J45" s="63"/>
      <c r="K45" s="63"/>
    </row>
    <row r="46" spans="1:11" ht="27.75" customHeight="1">
      <c r="A46" s="59" t="s">
        <v>111</v>
      </c>
      <c r="B46" s="60" t="s">
        <v>133</v>
      </c>
      <c r="C46" s="60">
        <v>211</v>
      </c>
      <c r="D46" s="60">
        <v>111</v>
      </c>
      <c r="E46" s="63">
        <f>F46+J46</f>
        <v>12158900</v>
      </c>
      <c r="F46" s="63">
        <v>12158900</v>
      </c>
      <c r="G46" s="63"/>
      <c r="H46" s="63"/>
      <c r="I46" s="63"/>
      <c r="J46" s="63"/>
      <c r="K46" s="63"/>
    </row>
    <row r="47" spans="1:11" ht="63.75" customHeight="1">
      <c r="A47" s="59" t="s">
        <v>111</v>
      </c>
      <c r="B47" s="60" t="s">
        <v>134</v>
      </c>
      <c r="C47" s="60">
        <v>213</v>
      </c>
      <c r="D47" s="60">
        <v>119</v>
      </c>
      <c r="E47" s="63">
        <f>F47+J47</f>
        <v>3672000</v>
      </c>
      <c r="F47" s="63">
        <v>3672000</v>
      </c>
      <c r="G47" s="63"/>
      <c r="H47" s="63"/>
      <c r="I47" s="63"/>
      <c r="J47" s="63"/>
      <c r="K47" s="63"/>
    </row>
    <row r="48" spans="1:11" ht="174" customHeight="1">
      <c r="A48" s="104" t="s">
        <v>112</v>
      </c>
      <c r="B48" s="94" t="s">
        <v>115</v>
      </c>
      <c r="C48" s="103"/>
      <c r="D48" s="103"/>
      <c r="E48" s="95">
        <f>F48+J48</f>
        <v>224000</v>
      </c>
      <c r="F48" s="95">
        <f>F49</f>
        <v>224000</v>
      </c>
      <c r="G48" s="123"/>
      <c r="H48" s="123"/>
      <c r="I48" s="123"/>
      <c r="J48" s="123"/>
      <c r="K48" s="123"/>
    </row>
    <row r="49" spans="1:11" ht="21">
      <c r="A49" s="120"/>
      <c r="B49" s="101" t="s">
        <v>72</v>
      </c>
      <c r="C49" s="101">
        <v>200</v>
      </c>
      <c r="D49" s="101" t="s">
        <v>11</v>
      </c>
      <c r="E49" s="102">
        <f>J49+F49</f>
        <v>224000</v>
      </c>
      <c r="F49" s="102">
        <f>F50</f>
        <v>224000</v>
      </c>
      <c r="G49" s="102"/>
      <c r="H49" s="102"/>
      <c r="I49" s="102"/>
      <c r="J49" s="102"/>
      <c r="K49" s="102"/>
    </row>
    <row r="50" spans="1:11" ht="21.75" customHeight="1">
      <c r="A50" s="59"/>
      <c r="B50" s="73" t="s">
        <v>74</v>
      </c>
      <c r="C50" s="60">
        <v>260</v>
      </c>
      <c r="D50" s="60" t="s">
        <v>1</v>
      </c>
      <c r="E50" s="63">
        <f>J50+F50</f>
        <v>224000</v>
      </c>
      <c r="F50" s="63">
        <f>SUM(F51)</f>
        <v>224000</v>
      </c>
      <c r="G50" s="63"/>
      <c r="H50" s="63"/>
      <c r="I50" s="63"/>
      <c r="J50" s="74"/>
      <c r="K50" s="63"/>
    </row>
    <row r="51" spans="1:11" ht="28.5" customHeight="1">
      <c r="A51" s="59" t="s">
        <v>112</v>
      </c>
      <c r="B51" s="60" t="s">
        <v>158</v>
      </c>
      <c r="C51" s="60">
        <v>261</v>
      </c>
      <c r="D51" s="60">
        <v>244</v>
      </c>
      <c r="E51" s="63">
        <f>J51+F51</f>
        <v>224000</v>
      </c>
      <c r="F51" s="63">
        <v>224000</v>
      </c>
      <c r="G51" s="63"/>
      <c r="H51" s="63"/>
      <c r="I51" s="63"/>
      <c r="J51" s="74"/>
      <c r="K51" s="63"/>
    </row>
    <row r="52" spans="1:11" ht="174" customHeight="1">
      <c r="A52" s="104" t="s">
        <v>142</v>
      </c>
      <c r="B52" s="94" t="s">
        <v>114</v>
      </c>
      <c r="C52" s="94"/>
      <c r="D52" s="94"/>
      <c r="E52" s="95">
        <f>E53</f>
        <v>5294900</v>
      </c>
      <c r="F52" s="95">
        <f>F53</f>
        <v>5294900</v>
      </c>
      <c r="G52" s="95"/>
      <c r="H52" s="95"/>
      <c r="I52" s="95"/>
      <c r="J52" s="95"/>
      <c r="K52" s="95"/>
    </row>
    <row r="53" spans="1:11" ht="35.25" customHeight="1">
      <c r="A53" s="120"/>
      <c r="B53" s="101" t="s">
        <v>72</v>
      </c>
      <c r="C53" s="101">
        <v>200</v>
      </c>
      <c r="D53" s="101" t="s">
        <v>11</v>
      </c>
      <c r="E53" s="102">
        <f>J53+F53</f>
        <v>5294900</v>
      </c>
      <c r="F53" s="102">
        <f>F54</f>
        <v>5294900</v>
      </c>
      <c r="G53" s="102"/>
      <c r="H53" s="102"/>
      <c r="I53" s="102"/>
      <c r="J53" s="102"/>
      <c r="K53" s="102"/>
    </row>
    <row r="54" spans="1:11" ht="18.75" customHeight="1">
      <c r="A54" s="59"/>
      <c r="B54" s="73" t="s">
        <v>73</v>
      </c>
      <c r="C54" s="60">
        <v>210</v>
      </c>
      <c r="D54" s="60">
        <v>110</v>
      </c>
      <c r="E54" s="63">
        <f>F54+J54</f>
        <v>5294900</v>
      </c>
      <c r="F54" s="63">
        <f>SUM(F56+F57)</f>
        <v>5294900</v>
      </c>
      <c r="G54" s="63"/>
      <c r="H54" s="63"/>
      <c r="I54" s="63"/>
      <c r="J54" s="63"/>
      <c r="K54" s="63"/>
    </row>
    <row r="55" spans="1:11" ht="21" customHeight="1">
      <c r="A55" s="59"/>
      <c r="B55" s="60" t="s">
        <v>55</v>
      </c>
      <c r="C55" s="60"/>
      <c r="D55" s="60"/>
      <c r="E55" s="63">
        <f>F55+J55</f>
        <v>0</v>
      </c>
      <c r="F55" s="63"/>
      <c r="G55" s="63"/>
      <c r="H55" s="63"/>
      <c r="I55" s="63"/>
      <c r="J55" s="63"/>
      <c r="K55" s="63"/>
    </row>
    <row r="56" spans="1:11" ht="32.25" customHeight="1">
      <c r="A56" s="59" t="s">
        <v>142</v>
      </c>
      <c r="B56" s="60" t="s">
        <v>133</v>
      </c>
      <c r="C56" s="60">
        <v>211</v>
      </c>
      <c r="D56" s="60">
        <v>111</v>
      </c>
      <c r="E56" s="63">
        <f>F56+J56</f>
        <v>4066700</v>
      </c>
      <c r="F56" s="63">
        <v>4066700</v>
      </c>
      <c r="G56" s="63"/>
      <c r="H56" s="63"/>
      <c r="I56" s="63"/>
      <c r="J56" s="63"/>
      <c r="K56" s="63"/>
    </row>
    <row r="57" spans="1:11" ht="50.25" customHeight="1">
      <c r="A57" s="59" t="s">
        <v>142</v>
      </c>
      <c r="B57" s="60" t="s">
        <v>134</v>
      </c>
      <c r="C57" s="60">
        <v>213</v>
      </c>
      <c r="D57" s="60">
        <v>119</v>
      </c>
      <c r="E57" s="63">
        <f>F57+J57</f>
        <v>1228200</v>
      </c>
      <c r="F57" s="63">
        <v>1228200</v>
      </c>
      <c r="G57" s="63"/>
      <c r="H57" s="63"/>
      <c r="I57" s="63"/>
      <c r="J57" s="63"/>
      <c r="K57" s="63"/>
    </row>
    <row r="58" spans="1:11" ht="90">
      <c r="A58" s="112" t="s">
        <v>140</v>
      </c>
      <c r="B58" s="103" t="s">
        <v>141</v>
      </c>
      <c r="C58" s="113"/>
      <c r="D58" s="113"/>
      <c r="E58" s="114">
        <f>E59</f>
        <v>105600</v>
      </c>
      <c r="F58" s="114"/>
      <c r="G58" s="114"/>
      <c r="H58" s="114"/>
      <c r="I58" s="114"/>
      <c r="J58" s="114">
        <f>J59</f>
        <v>105600</v>
      </c>
      <c r="K58" s="118"/>
    </row>
    <row r="59" spans="1:11" ht="30" customHeight="1">
      <c r="A59" s="107"/>
      <c r="B59" s="111" t="s">
        <v>72</v>
      </c>
      <c r="C59" s="110">
        <v>200</v>
      </c>
      <c r="D59" s="110" t="s">
        <v>11</v>
      </c>
      <c r="E59" s="109">
        <f>J59+F59</f>
        <v>105600</v>
      </c>
      <c r="F59" s="109"/>
      <c r="G59" s="109"/>
      <c r="H59" s="109"/>
      <c r="I59" s="109"/>
      <c r="J59" s="109">
        <f>J60</f>
        <v>105600</v>
      </c>
      <c r="K59" s="109"/>
    </row>
    <row r="60" spans="1:11" ht="33.75">
      <c r="A60" s="64"/>
      <c r="B60" s="77" t="s">
        <v>74</v>
      </c>
      <c r="C60" s="66">
        <v>260</v>
      </c>
      <c r="D60" s="66" t="s">
        <v>1</v>
      </c>
      <c r="E60" s="67">
        <f>J60+F60</f>
        <v>105600</v>
      </c>
      <c r="F60" s="67"/>
      <c r="G60" s="67"/>
      <c r="H60" s="67"/>
      <c r="I60" s="67"/>
      <c r="J60" s="67">
        <f>SUM(J61:J61)</f>
        <v>105600</v>
      </c>
      <c r="K60" s="67"/>
    </row>
    <row r="61" spans="1:11" ht="33" customHeight="1">
      <c r="A61" s="64" t="s">
        <v>140</v>
      </c>
      <c r="B61" s="71" t="s">
        <v>158</v>
      </c>
      <c r="C61" s="66">
        <v>262</v>
      </c>
      <c r="D61" s="66">
        <v>244</v>
      </c>
      <c r="E61" s="67">
        <f>J61+F61</f>
        <v>105600</v>
      </c>
      <c r="F61" s="67"/>
      <c r="G61" s="67"/>
      <c r="H61" s="67"/>
      <c r="I61" s="67"/>
      <c r="J61" s="67">
        <v>105600</v>
      </c>
      <c r="K61" s="67"/>
    </row>
    <row r="62" spans="1:11" ht="120.75" customHeight="1">
      <c r="A62" s="112" t="s">
        <v>162</v>
      </c>
      <c r="B62" s="103" t="s">
        <v>164</v>
      </c>
      <c r="C62" s="113"/>
      <c r="D62" s="113"/>
      <c r="E62" s="114">
        <f>E63</f>
        <v>1096688</v>
      </c>
      <c r="F62" s="114"/>
      <c r="G62" s="114"/>
      <c r="H62" s="114"/>
      <c r="I62" s="114"/>
      <c r="J62" s="114">
        <f>SUM(J63)</f>
        <v>1096688</v>
      </c>
      <c r="K62" s="118"/>
    </row>
    <row r="63" spans="1:11" ht="21">
      <c r="A63" s="107"/>
      <c r="B63" s="111" t="s">
        <v>72</v>
      </c>
      <c r="C63" s="110">
        <v>200</v>
      </c>
      <c r="D63" s="110" t="s">
        <v>11</v>
      </c>
      <c r="E63" s="109">
        <f>J63+F63</f>
        <v>1096688</v>
      </c>
      <c r="F63" s="109"/>
      <c r="G63" s="109"/>
      <c r="H63" s="109"/>
      <c r="I63" s="109"/>
      <c r="J63" s="109">
        <f>J64</f>
        <v>1096688</v>
      </c>
      <c r="K63" s="109"/>
    </row>
    <row r="64" spans="1:11" ht="33.75">
      <c r="A64" s="64"/>
      <c r="B64" s="77" t="s">
        <v>74</v>
      </c>
      <c r="C64" s="66">
        <v>260</v>
      </c>
      <c r="D64" s="66" t="s">
        <v>1</v>
      </c>
      <c r="E64" s="67">
        <f>J64+F64</f>
        <v>1096688</v>
      </c>
      <c r="F64" s="67"/>
      <c r="G64" s="67"/>
      <c r="H64" s="67"/>
      <c r="I64" s="67"/>
      <c r="J64" s="67">
        <f>SUM(J65:J65)</f>
        <v>1096688</v>
      </c>
      <c r="K64" s="67"/>
    </row>
    <row r="65" spans="1:11" ht="32.25" customHeight="1">
      <c r="A65" s="64" t="s">
        <v>162</v>
      </c>
      <c r="B65" s="71" t="s">
        <v>158</v>
      </c>
      <c r="C65" s="66">
        <v>262</v>
      </c>
      <c r="D65" s="66">
        <v>244</v>
      </c>
      <c r="E65" s="67">
        <f>J65+F65</f>
        <v>1096688</v>
      </c>
      <c r="F65" s="67"/>
      <c r="G65" s="67"/>
      <c r="H65" s="67"/>
      <c r="I65" s="67"/>
      <c r="J65" s="67">
        <v>1096688</v>
      </c>
      <c r="K65" s="67"/>
    </row>
    <row r="66" spans="1:11" ht="245.25" customHeight="1">
      <c r="A66" s="104" t="s">
        <v>107</v>
      </c>
      <c r="B66" s="116" t="s">
        <v>116</v>
      </c>
      <c r="C66" s="103"/>
      <c r="D66" s="103"/>
      <c r="E66" s="95">
        <f>E67</f>
        <v>2444040</v>
      </c>
      <c r="F66" s="95"/>
      <c r="G66" s="95"/>
      <c r="H66" s="95"/>
      <c r="I66" s="95"/>
      <c r="J66" s="95">
        <f>J67</f>
        <v>2444040</v>
      </c>
      <c r="K66" s="123"/>
    </row>
    <row r="67" spans="1:11" ht="21">
      <c r="A67" s="120" t="s">
        <v>107</v>
      </c>
      <c r="B67" s="101" t="s">
        <v>72</v>
      </c>
      <c r="C67" s="101">
        <v>200</v>
      </c>
      <c r="D67" s="101" t="s">
        <v>11</v>
      </c>
      <c r="E67" s="102">
        <f>J67+F67</f>
        <v>2444040</v>
      </c>
      <c r="F67" s="102"/>
      <c r="G67" s="102"/>
      <c r="H67" s="102"/>
      <c r="I67" s="102"/>
      <c r="J67" s="102">
        <f>J68</f>
        <v>2444040</v>
      </c>
      <c r="K67" s="102"/>
    </row>
    <row r="68" spans="1:11" ht="33.75">
      <c r="A68" s="55"/>
      <c r="B68" s="73" t="s">
        <v>74</v>
      </c>
      <c r="C68" s="60">
        <v>260</v>
      </c>
      <c r="D68" s="60" t="s">
        <v>1</v>
      </c>
      <c r="E68" s="63">
        <f>J68+F68</f>
        <v>2444040</v>
      </c>
      <c r="F68" s="63"/>
      <c r="G68" s="63"/>
      <c r="H68" s="63"/>
      <c r="I68" s="63"/>
      <c r="J68" s="63">
        <f>J69</f>
        <v>2444040</v>
      </c>
      <c r="K68" s="63"/>
    </row>
    <row r="69" spans="1:11" ht="22.5">
      <c r="A69" s="59"/>
      <c r="B69" s="60" t="s">
        <v>158</v>
      </c>
      <c r="C69" s="60">
        <v>261</v>
      </c>
      <c r="D69" s="60">
        <v>244</v>
      </c>
      <c r="E69" s="63">
        <f>J69+F69</f>
        <v>2444040</v>
      </c>
      <c r="F69" s="63"/>
      <c r="G69" s="63"/>
      <c r="H69" s="63"/>
      <c r="I69" s="63"/>
      <c r="J69" s="63">
        <v>2444040</v>
      </c>
      <c r="K69" s="63"/>
    </row>
    <row r="70" spans="1:11" ht="409.5">
      <c r="A70" s="112" t="s">
        <v>144</v>
      </c>
      <c r="B70" s="117" t="s">
        <v>145</v>
      </c>
      <c r="C70" s="113"/>
      <c r="D70" s="113"/>
      <c r="E70" s="118"/>
      <c r="F70" s="118"/>
      <c r="G70" s="118"/>
      <c r="H70" s="118"/>
      <c r="I70" s="118"/>
      <c r="J70" s="118"/>
      <c r="K70" s="118"/>
    </row>
    <row r="71" spans="1:11" ht="21">
      <c r="A71" s="115"/>
      <c r="B71" s="111" t="s">
        <v>72</v>
      </c>
      <c r="C71" s="110">
        <v>200</v>
      </c>
      <c r="D71" s="110" t="s">
        <v>11</v>
      </c>
      <c r="E71" s="109">
        <f>J71+F71</f>
        <v>200000</v>
      </c>
      <c r="F71" s="109"/>
      <c r="G71" s="109"/>
      <c r="H71" s="109"/>
      <c r="I71" s="109"/>
      <c r="J71" s="109">
        <f>SUM(J73+J75+J77+J76)</f>
        <v>200000</v>
      </c>
      <c r="K71" s="109"/>
    </row>
    <row r="72" spans="1:11" ht="12.75">
      <c r="A72" s="59"/>
      <c r="B72" s="60" t="s">
        <v>41</v>
      </c>
      <c r="C72" s="60"/>
      <c r="D72" s="60"/>
      <c r="E72" s="63">
        <f>F72+J72</f>
        <v>0</v>
      </c>
      <c r="F72" s="63"/>
      <c r="G72" s="63"/>
      <c r="H72" s="63"/>
      <c r="I72" s="63"/>
      <c r="J72" s="63"/>
      <c r="K72" s="63"/>
    </row>
    <row r="73" spans="1:11" ht="67.5">
      <c r="A73" s="59" t="s">
        <v>144</v>
      </c>
      <c r="B73" s="60" t="s">
        <v>134</v>
      </c>
      <c r="C73" s="60">
        <v>213</v>
      </c>
      <c r="D73" s="60">
        <v>119</v>
      </c>
      <c r="E73" s="67" t="e">
        <f>SUM(F73:J73)</f>
        <v>#REF!</v>
      </c>
      <c r="F73" s="67" t="e">
        <f>SUM(#REF!)</f>
        <v>#REF!</v>
      </c>
      <c r="G73" s="63"/>
      <c r="H73" s="63"/>
      <c r="I73" s="63"/>
      <c r="J73" s="67"/>
      <c r="K73" s="63"/>
    </row>
    <row r="74" spans="1:11" ht="33.75">
      <c r="A74" s="64" t="s">
        <v>144</v>
      </c>
      <c r="B74" s="60" t="s">
        <v>135</v>
      </c>
      <c r="C74" s="60">
        <v>231</v>
      </c>
      <c r="D74" s="60">
        <v>851</v>
      </c>
      <c r="E74" s="67" t="e">
        <f>SUM(#REF!)</f>
        <v>#REF!</v>
      </c>
      <c r="F74" s="67" t="e">
        <f>SUM(E74)</f>
        <v>#REF!</v>
      </c>
      <c r="G74" s="67"/>
      <c r="H74" s="67"/>
      <c r="I74" s="67"/>
      <c r="J74" s="67"/>
      <c r="K74" s="63"/>
    </row>
    <row r="75" spans="1:11" ht="22.5">
      <c r="A75" s="64" t="s">
        <v>144</v>
      </c>
      <c r="B75" s="60" t="s">
        <v>136</v>
      </c>
      <c r="C75" s="60">
        <v>232</v>
      </c>
      <c r="D75" s="60">
        <v>852</v>
      </c>
      <c r="E75" s="67">
        <f>SUM(F75:J75)</f>
        <v>0</v>
      </c>
      <c r="F75" s="67"/>
      <c r="G75" s="67"/>
      <c r="H75" s="67"/>
      <c r="I75" s="67"/>
      <c r="J75" s="67"/>
      <c r="K75" s="63"/>
    </row>
    <row r="76" spans="1:11" ht="12.75">
      <c r="A76" s="64" t="s">
        <v>144</v>
      </c>
      <c r="B76" s="60" t="s">
        <v>137</v>
      </c>
      <c r="C76" s="60">
        <v>233</v>
      </c>
      <c r="D76" s="60">
        <v>853</v>
      </c>
      <c r="E76" s="67">
        <f>SUM(J76)</f>
        <v>0</v>
      </c>
      <c r="F76" s="67"/>
      <c r="G76" s="67"/>
      <c r="H76" s="67"/>
      <c r="I76" s="67"/>
      <c r="J76" s="67"/>
      <c r="K76" s="63"/>
    </row>
    <row r="77" spans="1:11" ht="33.75">
      <c r="A77" s="64" t="s">
        <v>144</v>
      </c>
      <c r="B77" s="77" t="s">
        <v>74</v>
      </c>
      <c r="C77" s="66">
        <v>260</v>
      </c>
      <c r="D77" s="66" t="s">
        <v>1</v>
      </c>
      <c r="E77" s="67">
        <f>J77+F77</f>
        <v>200000</v>
      </c>
      <c r="F77" s="67"/>
      <c r="G77" s="67"/>
      <c r="H77" s="67"/>
      <c r="I77" s="67"/>
      <c r="J77" s="67">
        <f>SUM(J78)</f>
        <v>200000</v>
      </c>
      <c r="K77" s="67"/>
    </row>
    <row r="78" spans="1:11" ht="22.5">
      <c r="A78" s="64" t="s">
        <v>144</v>
      </c>
      <c r="B78" s="71" t="s">
        <v>158</v>
      </c>
      <c r="C78" s="66">
        <v>262</v>
      </c>
      <c r="D78" s="66">
        <v>244</v>
      </c>
      <c r="E78" s="67">
        <f>J78+F78</f>
        <v>200000</v>
      </c>
      <c r="F78" s="67"/>
      <c r="G78" s="67"/>
      <c r="H78" s="67"/>
      <c r="I78" s="67"/>
      <c r="J78" s="67">
        <v>200000</v>
      </c>
      <c r="K78" s="67"/>
    </row>
    <row r="79" spans="1:11" ht="31.5">
      <c r="A79" s="75"/>
      <c r="B79" s="78" t="s">
        <v>166</v>
      </c>
      <c r="C79" s="70">
        <v>300</v>
      </c>
      <c r="D79" s="70" t="s">
        <v>1</v>
      </c>
      <c r="E79" s="76">
        <f>SUM(F79)</f>
        <v>0</v>
      </c>
      <c r="F79" s="76"/>
      <c r="G79" s="76"/>
      <c r="H79" s="76"/>
      <c r="I79" s="76"/>
      <c r="J79" s="76"/>
      <c r="K79" s="67"/>
    </row>
    <row r="80" spans="1:11" ht="12.75">
      <c r="A80" s="64"/>
      <c r="B80" s="71" t="s">
        <v>165</v>
      </c>
      <c r="C80" s="66"/>
      <c r="D80" s="66"/>
      <c r="E80" s="67"/>
      <c r="F80" s="67"/>
      <c r="G80" s="67"/>
      <c r="H80" s="67"/>
      <c r="I80" s="67"/>
      <c r="J80" s="67"/>
      <c r="K80" s="67"/>
    </row>
    <row r="81" spans="1:11" ht="22.5">
      <c r="A81" s="64"/>
      <c r="B81" s="71" t="s">
        <v>188</v>
      </c>
      <c r="C81" s="66">
        <v>310</v>
      </c>
      <c r="D81" s="66"/>
      <c r="E81" s="67"/>
      <c r="F81" s="67"/>
      <c r="G81" s="67"/>
      <c r="H81" s="67"/>
      <c r="I81" s="67"/>
      <c r="J81" s="67"/>
      <c r="K81" s="67"/>
    </row>
    <row r="82" spans="1:11" ht="12.75">
      <c r="A82" s="64" t="s">
        <v>111</v>
      </c>
      <c r="B82" s="71" t="s">
        <v>168</v>
      </c>
      <c r="C82" s="66">
        <v>320</v>
      </c>
      <c r="D82" s="66"/>
      <c r="E82" s="67"/>
      <c r="F82" s="67"/>
      <c r="G82" s="67"/>
      <c r="H82" s="67"/>
      <c r="I82" s="67"/>
      <c r="J82" s="67"/>
      <c r="K82" s="67"/>
    </row>
    <row r="83" spans="1:11" ht="12.75">
      <c r="A83" s="64" t="s">
        <v>142</v>
      </c>
      <c r="B83" s="71" t="s">
        <v>168</v>
      </c>
      <c r="C83" s="66">
        <v>320</v>
      </c>
      <c r="D83" s="66"/>
      <c r="E83" s="67"/>
      <c r="F83" s="67"/>
      <c r="G83" s="67"/>
      <c r="H83" s="67"/>
      <c r="I83" s="67"/>
      <c r="J83" s="67"/>
      <c r="K83" s="67"/>
    </row>
    <row r="84" spans="1:11" ht="21">
      <c r="A84" s="64"/>
      <c r="B84" s="56" t="s">
        <v>18</v>
      </c>
      <c r="C84" s="56">
        <v>500</v>
      </c>
      <c r="D84" s="56" t="s">
        <v>11</v>
      </c>
      <c r="E84" s="76">
        <f>SUM(F84+J84)</f>
        <v>0</v>
      </c>
      <c r="F84" s="76"/>
      <c r="G84" s="76"/>
      <c r="H84" s="76"/>
      <c r="I84" s="76"/>
      <c r="J84" s="76">
        <f>SUM(J85:J86)</f>
        <v>0</v>
      </c>
      <c r="K84" s="57"/>
    </row>
    <row r="85" spans="1:11" ht="189" customHeight="1">
      <c r="A85" s="59" t="s">
        <v>111</v>
      </c>
      <c r="B85" s="100" t="s">
        <v>117</v>
      </c>
      <c r="C85" s="60">
        <v>510</v>
      </c>
      <c r="D85" s="60"/>
      <c r="E85" s="67">
        <f>SUM(F85:K85)</f>
        <v>0</v>
      </c>
      <c r="F85" s="67"/>
      <c r="G85" s="67"/>
      <c r="H85" s="67"/>
      <c r="I85" s="67"/>
      <c r="J85" s="67"/>
      <c r="K85" s="63"/>
    </row>
    <row r="86" spans="1:11" ht="101.25">
      <c r="A86" s="59" t="s">
        <v>144</v>
      </c>
      <c r="B86" s="99" t="s">
        <v>146</v>
      </c>
      <c r="C86" s="60">
        <v>520</v>
      </c>
      <c r="D86" s="60"/>
      <c r="E86" s="67">
        <f>SUM(F86:J86)</f>
        <v>0</v>
      </c>
      <c r="F86" s="67"/>
      <c r="G86" s="67"/>
      <c r="H86" s="67"/>
      <c r="I86" s="67"/>
      <c r="J86" s="67"/>
      <c r="K86" s="63"/>
    </row>
  </sheetData>
  <sheetProtection/>
  <mergeCells count="25">
    <mergeCell ref="I8:I9"/>
    <mergeCell ref="J8:J9"/>
    <mergeCell ref="K8:K9"/>
    <mergeCell ref="F5:F6"/>
    <mergeCell ref="G5:G6"/>
    <mergeCell ref="H5:H6"/>
    <mergeCell ref="I5:I6"/>
    <mergeCell ref="J5:K5"/>
    <mergeCell ref="A8:A9"/>
    <mergeCell ref="C8:C9"/>
    <mergeCell ref="D8:D9"/>
    <mergeCell ref="E8:E9"/>
    <mergeCell ref="F8:F9"/>
    <mergeCell ref="B1:H1"/>
    <mergeCell ref="G8:G9"/>
    <mergeCell ref="H8:H9"/>
    <mergeCell ref="J1:K1"/>
    <mergeCell ref="B2:H2"/>
    <mergeCell ref="A3:A6"/>
    <mergeCell ref="B3:B6"/>
    <mergeCell ref="C3:C6"/>
    <mergeCell ref="D3:D6"/>
    <mergeCell ref="E3:K3"/>
    <mergeCell ref="E4:E6"/>
    <mergeCell ref="F4:K4"/>
  </mergeCells>
  <printOptions/>
  <pageMargins left="0.45" right="0.27" top="0.43" bottom="0.4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17"/>
  <sheetViews>
    <sheetView zoomScalePageLayoutView="0" workbookViewId="0" topLeftCell="A10">
      <selection activeCell="F13" sqref="F13:F15"/>
    </sheetView>
  </sheetViews>
  <sheetFormatPr defaultColWidth="9.00390625" defaultRowHeight="12.75"/>
  <cols>
    <col min="1" max="1" width="19.125" style="0" customWidth="1"/>
    <col min="2" max="2" width="6.375" style="0" customWidth="1"/>
    <col min="3" max="3" width="8.25390625" style="0" customWidth="1"/>
    <col min="4" max="4" width="13.00390625" style="0" customWidth="1"/>
    <col min="5" max="5" width="12.125" style="0" customWidth="1"/>
    <col min="6" max="6" width="12.75390625" style="0" customWidth="1"/>
    <col min="7" max="7" width="13.625" style="0" bestFit="1" customWidth="1"/>
    <col min="8" max="8" width="10.875" style="0" bestFit="1" customWidth="1"/>
    <col min="9" max="9" width="11.75390625" style="0" customWidth="1"/>
    <col min="10" max="10" width="11.375" style="0" customWidth="1"/>
    <col min="11" max="11" width="11.25390625" style="0" customWidth="1"/>
    <col min="12" max="12" width="5.875" style="0" customWidth="1"/>
    <col min="13" max="13" width="7.375" style="0" customWidth="1"/>
  </cols>
  <sheetData>
    <row r="1" spans="1:13" ht="15">
      <c r="A1" s="212" t="s">
        <v>148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4.25">
      <c r="A2" s="213" t="s">
        <v>149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4.25">
      <c r="A3" s="214" t="s">
        <v>183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4.75" customHeight="1">
      <c r="A5" s="79" t="s">
        <v>108</v>
      </c>
      <c r="B5" s="80" t="s">
        <v>0</v>
      </c>
      <c r="C5" s="81" t="s">
        <v>2</v>
      </c>
      <c r="D5" s="201" t="s">
        <v>3</v>
      </c>
      <c r="E5" s="201"/>
      <c r="F5" s="201"/>
      <c r="G5" s="215" t="s">
        <v>4</v>
      </c>
      <c r="H5" s="216"/>
      <c r="I5" s="216"/>
      <c r="J5" s="216"/>
      <c r="K5" s="216"/>
      <c r="L5" s="216"/>
      <c r="M5" s="217"/>
    </row>
    <row r="6" spans="1:13" ht="12.75">
      <c r="A6" s="82" t="s">
        <v>150</v>
      </c>
      <c r="B6" s="83" t="s">
        <v>5</v>
      </c>
      <c r="C6" s="84" t="s">
        <v>6</v>
      </c>
      <c r="D6" s="186" t="s">
        <v>7</v>
      </c>
      <c r="E6" s="186"/>
      <c r="F6" s="186"/>
      <c r="G6" s="216" t="s">
        <v>42</v>
      </c>
      <c r="H6" s="216"/>
      <c r="I6" s="216"/>
      <c r="J6" s="216"/>
      <c r="K6" s="216"/>
      <c r="L6" s="216"/>
      <c r="M6" s="217"/>
    </row>
    <row r="7" spans="1:13" ht="95.25" customHeight="1">
      <c r="A7" s="202"/>
      <c r="B7" s="85"/>
      <c r="C7" s="84" t="s">
        <v>8</v>
      </c>
      <c r="D7" s="174"/>
      <c r="E7" s="174"/>
      <c r="F7" s="174"/>
      <c r="G7" s="204" t="s">
        <v>9</v>
      </c>
      <c r="H7" s="205"/>
      <c r="I7" s="204"/>
      <c r="J7" s="206" t="s">
        <v>10</v>
      </c>
      <c r="K7" s="207"/>
      <c r="L7" s="207"/>
      <c r="M7" s="208"/>
    </row>
    <row r="8" spans="1:13" ht="36" customHeight="1">
      <c r="A8" s="202"/>
      <c r="B8" s="209"/>
      <c r="C8" s="177"/>
      <c r="D8" s="185" t="s">
        <v>184</v>
      </c>
      <c r="E8" s="186" t="s">
        <v>185</v>
      </c>
      <c r="F8" s="186" t="s">
        <v>186</v>
      </c>
      <c r="G8" s="210" t="s">
        <v>184</v>
      </c>
      <c r="H8" s="201" t="s">
        <v>185</v>
      </c>
      <c r="I8" s="196" t="s">
        <v>186</v>
      </c>
      <c r="J8" s="185" t="s">
        <v>184</v>
      </c>
      <c r="K8" s="189" t="s">
        <v>185</v>
      </c>
      <c r="L8" s="197" t="s">
        <v>186</v>
      </c>
      <c r="M8" s="198"/>
    </row>
    <row r="9" spans="1:13" ht="19.5" customHeight="1">
      <c r="A9" s="203"/>
      <c r="B9" s="209"/>
      <c r="C9" s="177"/>
      <c r="D9" s="187"/>
      <c r="E9" s="186"/>
      <c r="F9" s="186"/>
      <c r="G9" s="211"/>
      <c r="H9" s="201"/>
      <c r="I9" s="196"/>
      <c r="J9" s="187"/>
      <c r="K9" s="189"/>
      <c r="L9" s="199"/>
      <c r="M9" s="200"/>
    </row>
    <row r="10" spans="1:13" ht="12.75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7">
        <v>8</v>
      </c>
      <c r="I10" s="86">
        <v>9</v>
      </c>
      <c r="J10" s="86">
        <v>10</v>
      </c>
      <c r="K10" s="86">
        <v>11</v>
      </c>
      <c r="L10" s="201">
        <v>12</v>
      </c>
      <c r="M10" s="201"/>
    </row>
    <row r="11" spans="1:13" ht="12.75">
      <c r="A11" s="88" t="s">
        <v>151</v>
      </c>
      <c r="B11" s="186">
        <v>1</v>
      </c>
      <c r="C11" s="189" t="s">
        <v>11</v>
      </c>
      <c r="D11" s="173">
        <f>SUM('Принятая 2 таб'!F45+'Принятая 2 таб'!F61+'Принятая 2 таб'!G73+'Принятая 2 таб'!J82+'Принятая 2 таб'!J86+'Принятая 2 таб'!J90+'Принятая 2 таб'!J99+'Принятая 2 таб'!G77)</f>
        <v>8751639.65</v>
      </c>
      <c r="E11" s="173">
        <f>SUM('Таб 2 2020'!E40+'Таб 2 2020'!E51+'Таб 2 2020'!E66+'Таб 2 2020'!E69+'Таб 2 2020'!E73+'Таб 2 2020'!E83)</f>
        <v>7140009</v>
      </c>
      <c r="F11" s="173">
        <f>SUM(' таб 2 2021'!E41+' таб 2 2021'!E51+' таб 2 2021'!E61+' таб 2 2021'!E65+' таб 2 2021'!E69+' таб 2 2021'!E78)</f>
        <v>7300366</v>
      </c>
      <c r="G11" s="173">
        <f>SUM(D11)</f>
        <v>8751639.65</v>
      </c>
      <c r="H11" s="173">
        <f>SUM(E11)</f>
        <v>7140009</v>
      </c>
      <c r="I11" s="173">
        <f>SUM(F11)</f>
        <v>7300366</v>
      </c>
      <c r="J11" s="174"/>
      <c r="K11" s="177"/>
      <c r="L11" s="181"/>
      <c r="M11" s="182"/>
    </row>
    <row r="12" spans="1:13" ht="45" customHeight="1">
      <c r="A12" s="88" t="s">
        <v>152</v>
      </c>
      <c r="B12" s="186"/>
      <c r="C12" s="189"/>
      <c r="D12" s="173"/>
      <c r="E12" s="173"/>
      <c r="F12" s="173"/>
      <c r="G12" s="173"/>
      <c r="H12" s="173"/>
      <c r="I12" s="173"/>
      <c r="J12" s="174"/>
      <c r="K12" s="177"/>
      <c r="L12" s="181"/>
      <c r="M12" s="182"/>
    </row>
    <row r="13" spans="1:13" ht="12.75">
      <c r="A13" s="89" t="s">
        <v>42</v>
      </c>
      <c r="B13" s="185">
        <v>1001</v>
      </c>
      <c r="C13" s="188" t="s">
        <v>1</v>
      </c>
      <c r="D13" s="191">
        <v>19764</v>
      </c>
      <c r="E13" s="191"/>
      <c r="F13" s="191"/>
      <c r="G13" s="193">
        <f>SUM(D13)</f>
        <v>19764</v>
      </c>
      <c r="H13" s="175"/>
      <c r="I13" s="175"/>
      <c r="J13" s="174"/>
      <c r="K13" s="176"/>
      <c r="L13" s="179"/>
      <c r="M13" s="180"/>
    </row>
    <row r="14" spans="1:13" ht="24">
      <c r="A14" s="88" t="s">
        <v>153</v>
      </c>
      <c r="B14" s="186"/>
      <c r="C14" s="189"/>
      <c r="D14" s="173"/>
      <c r="E14" s="173"/>
      <c r="F14" s="173"/>
      <c r="G14" s="194"/>
      <c r="H14" s="175"/>
      <c r="I14" s="175"/>
      <c r="J14" s="174"/>
      <c r="K14" s="177"/>
      <c r="L14" s="181"/>
      <c r="M14" s="182"/>
    </row>
    <row r="15" spans="1:13" ht="43.5" customHeight="1">
      <c r="A15" s="90" t="s">
        <v>154</v>
      </c>
      <c r="B15" s="187"/>
      <c r="C15" s="190"/>
      <c r="D15" s="192"/>
      <c r="E15" s="192"/>
      <c r="F15" s="192"/>
      <c r="G15" s="195"/>
      <c r="H15" s="175"/>
      <c r="I15" s="175"/>
      <c r="J15" s="174"/>
      <c r="K15" s="178"/>
      <c r="L15" s="183"/>
      <c r="M15" s="184"/>
    </row>
    <row r="16" spans="1:13" ht="62.25" customHeight="1">
      <c r="A16" s="91" t="s">
        <v>12</v>
      </c>
      <c r="B16" s="86">
        <v>2001</v>
      </c>
      <c r="C16" s="92"/>
      <c r="D16" s="93">
        <f aca="true" t="shared" si="0" ref="D16:I16">SUM(D11-D13)</f>
        <v>8731875.65</v>
      </c>
      <c r="E16" s="93">
        <f t="shared" si="0"/>
        <v>7140009</v>
      </c>
      <c r="F16" s="93">
        <f t="shared" si="0"/>
        <v>7300366</v>
      </c>
      <c r="G16" s="93">
        <f t="shared" si="0"/>
        <v>8731875.65</v>
      </c>
      <c r="H16" s="93">
        <f t="shared" si="0"/>
        <v>7140009</v>
      </c>
      <c r="I16" s="93">
        <f t="shared" si="0"/>
        <v>7300366</v>
      </c>
      <c r="J16" s="92"/>
      <c r="K16" s="92"/>
      <c r="L16" s="174"/>
      <c r="M16" s="174"/>
    </row>
    <row r="17" spans="1:13" ht="12.7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174"/>
      <c r="M17" s="174"/>
    </row>
  </sheetData>
  <sheetProtection/>
  <mergeCells count="47">
    <mergeCell ref="A1:M1"/>
    <mergeCell ref="A2:M2"/>
    <mergeCell ref="A3:M3"/>
    <mergeCell ref="D5:F5"/>
    <mergeCell ref="G5:M5"/>
    <mergeCell ref="D6:F6"/>
    <mergeCell ref="G6:M6"/>
    <mergeCell ref="G7:I7"/>
    <mergeCell ref="J7:M7"/>
    <mergeCell ref="B8:B9"/>
    <mergeCell ref="C8:C9"/>
    <mergeCell ref="D8:D9"/>
    <mergeCell ref="E8:E9"/>
    <mergeCell ref="F8:F9"/>
    <mergeCell ref="H8:H9"/>
    <mergeCell ref="G8:G9"/>
    <mergeCell ref="B11:B12"/>
    <mergeCell ref="C11:C12"/>
    <mergeCell ref="D11:D12"/>
    <mergeCell ref="E11:E12"/>
    <mergeCell ref="F11:F12"/>
    <mergeCell ref="A7:A9"/>
    <mergeCell ref="D7:F7"/>
    <mergeCell ref="J11:J12"/>
    <mergeCell ref="K11:K12"/>
    <mergeCell ref="L11:M12"/>
    <mergeCell ref="I8:I9"/>
    <mergeCell ref="J8:J9"/>
    <mergeCell ref="K8:K9"/>
    <mergeCell ref="L8:M9"/>
    <mergeCell ref="L10:M10"/>
    <mergeCell ref="B13:B15"/>
    <mergeCell ref="C13:C15"/>
    <mergeCell ref="D13:D15"/>
    <mergeCell ref="E13:E15"/>
    <mergeCell ref="F13:F15"/>
    <mergeCell ref="G13:G15"/>
    <mergeCell ref="G11:G12"/>
    <mergeCell ref="H11:H12"/>
    <mergeCell ref="L16:M16"/>
    <mergeCell ref="L17:M17"/>
    <mergeCell ref="H13:H15"/>
    <mergeCell ref="I13:I15"/>
    <mergeCell ref="J13:J15"/>
    <mergeCell ref="K13:K15"/>
    <mergeCell ref="L13:M15"/>
    <mergeCell ref="I11:I12"/>
  </mergeCells>
  <hyperlinks>
    <hyperlink ref="G7" r:id="rId1" display="http://budget.1gl.ru/ - /document/99/499011838/"/>
    <hyperlink ref="J7" r:id="rId2" display="http://budget.1gl.ru/ - /document/99/902289896/"/>
  </hyperlinks>
  <printOptions/>
  <pageMargins left="0.37" right="0.27" top="0.52" bottom="0.4" header="0.2" footer="0.2"/>
  <pageSetup horizontalDpi="600" verticalDpi="600" orientation="landscape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35"/>
  <sheetViews>
    <sheetView tabSelected="1" zoomScalePageLayoutView="0" workbookViewId="0" topLeftCell="A13">
      <selection activeCell="A4" sqref="A4:C4"/>
    </sheetView>
  </sheetViews>
  <sheetFormatPr defaultColWidth="9.00390625" defaultRowHeight="12.75"/>
  <cols>
    <col min="1" max="1" width="34.375" style="0" customWidth="1"/>
    <col min="2" max="2" width="17.125" style="0" customWidth="1"/>
    <col min="3" max="3" width="30.375" style="0" customWidth="1"/>
    <col min="4" max="4" width="17.375" style="0" customWidth="1"/>
    <col min="7" max="7" width="6.875" style="0" customWidth="1"/>
  </cols>
  <sheetData>
    <row r="1" spans="1:5" ht="15">
      <c r="A1" s="212" t="s">
        <v>15</v>
      </c>
      <c r="B1" s="212"/>
      <c r="C1" s="212"/>
      <c r="D1" s="43"/>
      <c r="E1" s="43"/>
    </row>
    <row r="2" spans="1:10" ht="9.75" customHeight="1">
      <c r="A2" s="220"/>
      <c r="B2" s="220"/>
      <c r="C2" s="220"/>
      <c r="D2" s="220"/>
      <c r="E2" s="37"/>
      <c r="F2" s="37"/>
      <c r="G2" s="37"/>
      <c r="H2" s="37"/>
      <c r="I2" s="37"/>
      <c r="J2" s="37"/>
    </row>
    <row r="3" spans="1:10" ht="31.5" customHeight="1">
      <c r="A3" s="221" t="s">
        <v>13</v>
      </c>
      <c r="B3" s="221"/>
      <c r="C3" s="221"/>
      <c r="D3" s="44"/>
      <c r="E3" s="44"/>
      <c r="F3" s="44"/>
      <c r="G3" s="44"/>
      <c r="H3" s="44"/>
      <c r="I3" s="44"/>
      <c r="J3" s="44"/>
    </row>
    <row r="4" spans="1:10" ht="15.75">
      <c r="A4" s="222" t="s">
        <v>195</v>
      </c>
      <c r="B4" s="222"/>
      <c r="C4" s="222"/>
      <c r="D4" s="45"/>
      <c r="E4" s="45"/>
      <c r="F4" s="45"/>
      <c r="G4" s="45"/>
      <c r="H4" s="45"/>
      <c r="I4" s="45"/>
      <c r="J4" s="46"/>
    </row>
    <row r="5" spans="1:10" ht="31.5" customHeight="1">
      <c r="A5" s="223" t="s">
        <v>14</v>
      </c>
      <c r="B5" s="223"/>
      <c r="C5" s="223"/>
      <c r="D5" s="47"/>
      <c r="E5" s="47"/>
      <c r="F5" s="47"/>
      <c r="G5" s="46"/>
      <c r="H5" s="39"/>
      <c r="I5" s="46"/>
      <c r="J5" s="46"/>
    </row>
    <row r="6" spans="1:10" ht="15.75">
      <c r="A6" s="37"/>
      <c r="B6" s="37"/>
      <c r="C6" s="37"/>
      <c r="D6" s="219"/>
      <c r="E6" s="219"/>
      <c r="F6" s="219"/>
      <c r="G6" s="219"/>
      <c r="H6" s="219"/>
      <c r="I6" s="219"/>
      <c r="J6" s="219"/>
    </row>
    <row r="7" spans="1:10" ht="47.25" customHeight="1">
      <c r="A7" s="38" t="s">
        <v>39</v>
      </c>
      <c r="B7" s="38" t="s">
        <v>16</v>
      </c>
      <c r="C7" s="38" t="s">
        <v>17</v>
      </c>
      <c r="D7" s="219"/>
      <c r="E7" s="219"/>
      <c r="F7" s="219"/>
      <c r="G7" s="219"/>
      <c r="H7" s="219"/>
      <c r="I7" s="219"/>
      <c r="J7" s="219"/>
    </row>
    <row r="8" spans="1:10" ht="15.75">
      <c r="A8" s="38">
        <v>1</v>
      </c>
      <c r="B8" s="38">
        <v>2</v>
      </c>
      <c r="C8" s="38">
        <v>3</v>
      </c>
      <c r="D8" s="219"/>
      <c r="E8" s="219"/>
      <c r="F8" s="219"/>
      <c r="G8" s="219"/>
      <c r="H8" s="219"/>
      <c r="I8" s="219"/>
      <c r="J8" s="219"/>
    </row>
    <row r="9" spans="1:10" ht="31.5" customHeight="1">
      <c r="A9" s="41" t="s">
        <v>18</v>
      </c>
      <c r="B9" s="38">
        <v>10</v>
      </c>
      <c r="C9" s="48">
        <v>0</v>
      </c>
      <c r="D9" s="218"/>
      <c r="E9" s="219"/>
      <c r="F9" s="219"/>
      <c r="G9" s="219"/>
      <c r="H9" s="219"/>
      <c r="I9" s="219"/>
      <c r="J9" s="219"/>
    </row>
    <row r="10" spans="1:10" ht="31.5" customHeight="1">
      <c r="A10" s="41" t="s">
        <v>19</v>
      </c>
      <c r="B10" s="38">
        <v>20</v>
      </c>
      <c r="C10" s="48">
        <v>0</v>
      </c>
      <c r="D10" s="218"/>
      <c r="E10" s="219"/>
      <c r="F10" s="219"/>
      <c r="G10" s="219"/>
      <c r="H10" s="219"/>
      <c r="I10" s="219"/>
      <c r="J10" s="219"/>
    </row>
    <row r="11" spans="1:10" ht="15.75" customHeight="1">
      <c r="A11" s="41" t="s">
        <v>20</v>
      </c>
      <c r="B11" s="38">
        <v>30</v>
      </c>
      <c r="C11" s="49"/>
      <c r="D11" s="218"/>
      <c r="E11" s="219"/>
      <c r="F11" s="219"/>
      <c r="G11" s="219"/>
      <c r="H11" s="219"/>
      <c r="I11" s="219"/>
      <c r="J11" s="219"/>
    </row>
    <row r="12" spans="1:10" ht="15.75">
      <c r="A12" s="41"/>
      <c r="B12" s="40"/>
      <c r="C12" s="49"/>
      <c r="D12" s="218"/>
      <c r="E12" s="219"/>
      <c r="F12" s="219"/>
      <c r="G12" s="219"/>
      <c r="H12" s="219"/>
      <c r="I12" s="219"/>
      <c r="J12" s="219"/>
    </row>
    <row r="13" spans="1:10" ht="15.75" customHeight="1">
      <c r="A13" s="41" t="s">
        <v>21</v>
      </c>
      <c r="B13" s="38">
        <v>40</v>
      </c>
      <c r="C13" s="49"/>
      <c r="D13" s="218"/>
      <c r="E13" s="219"/>
      <c r="F13" s="219"/>
      <c r="G13" s="219"/>
      <c r="H13" s="219"/>
      <c r="I13" s="219"/>
      <c r="J13" s="219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3" ht="15">
      <c r="A15" s="212" t="s">
        <v>155</v>
      </c>
      <c r="B15" s="212"/>
      <c r="C15" s="212"/>
    </row>
    <row r="16" ht="15">
      <c r="A16" s="50" t="s">
        <v>22</v>
      </c>
    </row>
    <row r="17" spans="1:3" ht="12.75">
      <c r="A17" s="37"/>
      <c r="B17" s="37"/>
      <c r="C17" s="37"/>
    </row>
    <row r="18" spans="1:3" ht="15.75">
      <c r="A18" s="38" t="s">
        <v>39</v>
      </c>
      <c r="B18" s="38" t="s">
        <v>16</v>
      </c>
      <c r="C18" s="38" t="s">
        <v>23</v>
      </c>
    </row>
    <row r="19" spans="1:3" ht="15.75">
      <c r="A19" s="38">
        <v>1</v>
      </c>
      <c r="B19" s="38">
        <v>2</v>
      </c>
      <c r="C19" s="38">
        <v>3</v>
      </c>
    </row>
    <row r="20" spans="1:3" ht="15" customHeight="1">
      <c r="A20" s="41" t="s">
        <v>24</v>
      </c>
      <c r="B20" s="38">
        <v>10</v>
      </c>
      <c r="C20" s="40"/>
    </row>
    <row r="21" spans="1:3" ht="105.75" customHeight="1">
      <c r="A21" s="51" t="s">
        <v>25</v>
      </c>
      <c r="B21" s="38">
        <v>20</v>
      </c>
      <c r="C21" s="40"/>
    </row>
    <row r="22" spans="1:3" ht="51.75" customHeight="1">
      <c r="A22" s="41" t="s">
        <v>26</v>
      </c>
      <c r="B22" s="38">
        <v>30</v>
      </c>
      <c r="C22" s="40"/>
    </row>
    <row r="23" spans="1:3" ht="15.75">
      <c r="A23" s="18" t="s">
        <v>189</v>
      </c>
      <c r="B23" s="18"/>
      <c r="C23" s="18"/>
    </row>
    <row r="24" spans="1:8" ht="15.75" customHeight="1">
      <c r="A24" s="18" t="s">
        <v>94</v>
      </c>
      <c r="B24" s="18" t="s">
        <v>97</v>
      </c>
      <c r="C24" s="25" t="s">
        <v>190</v>
      </c>
      <c r="D24" s="36"/>
      <c r="E24" s="36"/>
      <c r="F24" s="36"/>
      <c r="G24" s="36"/>
      <c r="H24" s="36"/>
    </row>
    <row r="25" spans="1:9" ht="15.75">
      <c r="A25" s="18" t="s">
        <v>98</v>
      </c>
      <c r="B25" s="18" t="s">
        <v>27</v>
      </c>
      <c r="C25" s="18" t="s">
        <v>28</v>
      </c>
      <c r="D25" s="33"/>
      <c r="E25" s="33"/>
      <c r="F25" s="33"/>
      <c r="G25" s="33"/>
      <c r="H25" s="33"/>
      <c r="I25" s="33"/>
    </row>
    <row r="26" spans="1:6" ht="15.75">
      <c r="A26" s="20" t="s">
        <v>99</v>
      </c>
      <c r="B26" s="18"/>
      <c r="C26" s="18"/>
      <c r="D26" s="18"/>
      <c r="E26" s="18"/>
      <c r="F26" s="18"/>
    </row>
    <row r="27" spans="1:10" ht="15.75">
      <c r="A27" s="20"/>
      <c r="B27" s="18"/>
      <c r="C27" s="18"/>
      <c r="D27" s="18"/>
      <c r="E27" s="18"/>
      <c r="F27" s="18"/>
      <c r="G27" s="18"/>
      <c r="H27" s="18"/>
      <c r="I27" s="18"/>
      <c r="J27" s="18"/>
    </row>
    <row r="28" spans="1:8" ht="15.75" customHeight="1">
      <c r="A28" s="18" t="s">
        <v>100</v>
      </c>
      <c r="B28" s="18"/>
      <c r="C28" s="18"/>
      <c r="D28" s="36"/>
      <c r="E28" s="36"/>
      <c r="F28" s="36"/>
      <c r="G28" s="36"/>
      <c r="H28" s="36"/>
    </row>
    <row r="29" spans="1:10" ht="15.75">
      <c r="A29" s="18" t="s">
        <v>91</v>
      </c>
      <c r="B29" s="18" t="s">
        <v>101</v>
      </c>
      <c r="C29" s="18" t="s">
        <v>127</v>
      </c>
      <c r="D29" s="33"/>
      <c r="E29" s="33"/>
      <c r="F29" s="33"/>
      <c r="G29" s="33"/>
      <c r="H29" s="33"/>
      <c r="I29" s="33"/>
      <c r="J29" s="33"/>
    </row>
    <row r="30" spans="1:10" ht="15.75">
      <c r="A30" s="18" t="s">
        <v>109</v>
      </c>
      <c r="B30" s="18" t="s">
        <v>27</v>
      </c>
      <c r="C30" s="21" t="s">
        <v>102</v>
      </c>
      <c r="D30" s="19"/>
      <c r="E30" s="19"/>
      <c r="F30" s="19"/>
      <c r="G30" s="19"/>
      <c r="H30" s="19"/>
      <c r="I30" s="19"/>
      <c r="J30" s="19"/>
    </row>
    <row r="31" spans="1:10" ht="15.75">
      <c r="A31" s="18" t="s">
        <v>156</v>
      </c>
      <c r="B31" s="18"/>
      <c r="C31" s="18"/>
      <c r="D31" s="21"/>
      <c r="E31" s="21"/>
      <c r="F31" s="21"/>
      <c r="G31" s="21"/>
      <c r="H31" s="21"/>
      <c r="I31" s="21"/>
      <c r="J31" s="21"/>
    </row>
    <row r="32" spans="1:3" ht="15.75">
      <c r="A32" s="18" t="s">
        <v>191</v>
      </c>
      <c r="B32" s="25" t="s">
        <v>192</v>
      </c>
      <c r="C32" s="18"/>
    </row>
    <row r="34" spans="1:3" ht="15.75">
      <c r="A34" s="52"/>
      <c r="B34" s="19"/>
      <c r="C34" s="19"/>
    </row>
    <row r="35" spans="1:3" ht="15.75">
      <c r="A35" s="21"/>
      <c r="B35" s="21"/>
      <c r="C35" s="21"/>
    </row>
    <row r="38" ht="15.75" customHeight="1"/>
  </sheetData>
  <sheetProtection/>
  <mergeCells count="14">
    <mergeCell ref="D7:J7"/>
    <mergeCell ref="D8:J8"/>
    <mergeCell ref="A1:C1"/>
    <mergeCell ref="A2:D2"/>
    <mergeCell ref="A3:C3"/>
    <mergeCell ref="A4:C4"/>
    <mergeCell ref="A5:C5"/>
    <mergeCell ref="D6:J6"/>
    <mergeCell ref="D9:J9"/>
    <mergeCell ref="D10:J10"/>
    <mergeCell ref="D11:J11"/>
    <mergeCell ref="D12:J12"/>
    <mergeCell ref="D13:J13"/>
    <mergeCell ref="A15:C15"/>
  </mergeCells>
  <hyperlinks>
    <hyperlink ref="A21" r:id="rId1" display="http://budget.1gl.ru/ - /document/99/901714433/"/>
  </hyperlinks>
  <printOptions/>
  <pageMargins left="0.57" right="0.46" top="0.38" bottom="0.77" header="0.2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ДОУ 29</cp:lastModifiedBy>
  <cp:lastPrinted>2019-01-14T06:05:03Z</cp:lastPrinted>
  <dcterms:created xsi:type="dcterms:W3CDTF">2015-11-13T03:27:23Z</dcterms:created>
  <dcterms:modified xsi:type="dcterms:W3CDTF">2019-01-18T11:10:13Z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